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75" windowWidth="20115" windowHeight="7995"/>
  </bookViews>
  <sheets>
    <sheet name="Hoja1" sheetId="1" r:id="rId1"/>
    <sheet name="Hoja2" sheetId="2" r:id="rId2"/>
    <sheet name="Hoja3" sheetId="3" r:id="rId3"/>
  </sheets>
  <calcPr calcId="145621"/>
  <fileRecoveryPr repairLoad="1"/>
</workbook>
</file>

<file path=xl/calcChain.xml><?xml version="1.0" encoding="utf-8"?>
<calcChain xmlns="http://schemas.openxmlformats.org/spreadsheetml/2006/main">
  <c r="G18" i="1"/>
  <c r="G17"/>
  <c r="G16"/>
  <c r="G15"/>
  <c r="G14"/>
  <c r="G13"/>
  <c r="G12"/>
  <c r="G11"/>
  <c r="G10"/>
  <c r="G9"/>
  <c r="G8"/>
  <c r="G7"/>
  <c r="G6"/>
  <c r="E18"/>
  <c r="E17"/>
  <c r="E16"/>
  <c r="E15"/>
  <c r="E14"/>
  <c r="E13"/>
  <c r="E12"/>
  <c r="E11"/>
  <c r="E10"/>
  <c r="E9"/>
  <c r="E8"/>
  <c r="E7"/>
  <c r="E6"/>
  <c r="D18"/>
  <c r="D17"/>
  <c r="D16"/>
  <c r="D15"/>
  <c r="D14"/>
  <c r="D13"/>
  <c r="D12"/>
  <c r="D11"/>
  <c r="D10"/>
  <c r="D9"/>
  <c r="D8"/>
  <c r="D7"/>
  <c r="D6"/>
  <c r="C18"/>
  <c r="C17"/>
  <c r="C15"/>
  <c r="C16"/>
  <c r="C14"/>
  <c r="C13"/>
  <c r="C11"/>
  <c r="C10"/>
</calcChain>
</file>

<file path=xl/sharedStrings.xml><?xml version="1.0" encoding="utf-8"?>
<sst xmlns="http://schemas.openxmlformats.org/spreadsheetml/2006/main" count="36" uniqueCount="24">
  <si>
    <t xml:space="preserve">NOMBRE DEL PENSIONADO </t>
  </si>
  <si>
    <t>SUELDO</t>
  </si>
  <si>
    <t>NETO</t>
  </si>
  <si>
    <t>FONDO DE AHORRO 
AYUNTAMIENTO</t>
  </si>
  <si>
    <t>APOYO
 EDUCACIONAL</t>
  </si>
  <si>
    <t>OTRAS 
PERCEPIONES</t>
  </si>
  <si>
    <t>TOTAL
PERCEPCIONES</t>
  </si>
  <si>
    <t>PERIODO QUE
 SE INFORMA</t>
  </si>
  <si>
    <t>De La Rosa Macias Pablo</t>
  </si>
  <si>
    <t>Garcia  Francisco</t>
  </si>
  <si>
    <t>Guizar Carrillo Francisco Javier</t>
  </si>
  <si>
    <t>Hernandez Ramirez Salvador</t>
  </si>
  <si>
    <t>Esquivel Claro Eulalia</t>
  </si>
  <si>
    <t>Gomez Chavez Benigno</t>
  </si>
  <si>
    <t>Diaz Ortiz Luis</t>
  </si>
  <si>
    <t>Sanchez Sanchez Raymundo</t>
  </si>
  <si>
    <t>Diaz Romero Jose Felix</t>
  </si>
  <si>
    <t>Gil Rivera Jose Luis</t>
  </si>
  <si>
    <t>Mendez Franco Miguel</t>
  </si>
  <si>
    <t>Ochoa Flores Maria De Jesus</t>
  </si>
  <si>
    <t>Hernandez Santiago  J, Jesus</t>
  </si>
  <si>
    <t>01/ENERO - 31/ENERO</t>
  </si>
  <si>
    <t>PAGO DE PRESTAMOS</t>
  </si>
  <si>
    <t xml:space="preserve">  PLANTILLA DEL PERSONAL PENSIONADO  CORRESPONDIENTE AL MES DE ENERO 2017</t>
  </si>
</sst>
</file>

<file path=xl/styles.xml><?xml version="1.0" encoding="utf-8"?>
<styleSheet xmlns="http://schemas.openxmlformats.org/spreadsheetml/2006/main">
  <numFmts count="2">
    <numFmt numFmtId="164" formatCode="_(&quot;$&quot;* #,##0.00_);_(&quot;$&quot;* \(#,##0.00\);_(&quot;$&quot;* &quot;-&quot;??_);_(@_)"/>
    <numFmt numFmtId="165" formatCode="&quot;$&quot;#,##0.00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77D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12">
    <xf numFmtId="0" fontId="0" fillId="0" borderId="0" xfId="0"/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wrapText="1"/>
    </xf>
    <xf numFmtId="0" fontId="0" fillId="0" borderId="0" xfId="0"/>
    <xf numFmtId="0" fontId="2" fillId="0" borderId="0" xfId="0" applyFont="1"/>
    <xf numFmtId="165" fontId="0" fillId="0" borderId="0" xfId="0" applyNumberFormat="1"/>
    <xf numFmtId="165" fontId="0" fillId="0" borderId="0" xfId="0" applyNumberFormat="1"/>
    <xf numFmtId="165" fontId="0" fillId="0" borderId="0" xfId="0" applyNumberFormat="1"/>
    <xf numFmtId="165" fontId="0" fillId="0" borderId="0" xfId="0" applyNumberFormat="1"/>
    <xf numFmtId="165" fontId="0" fillId="0" borderId="0" xfId="0" applyNumberFormat="1"/>
    <xf numFmtId="165" fontId="0" fillId="0" borderId="0" xfId="0" applyNumberFormat="1"/>
    <xf numFmtId="0" fontId="4" fillId="0" borderId="0" xfId="0" applyFont="1"/>
  </cellXfs>
  <cellStyles count="3">
    <cellStyle name="Millares 2" xfId="2"/>
    <cellStyle name="Normal" xfId="0" builtinId="0"/>
    <cellStyle name="Normal 2" xfId="1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bottom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bottom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bottom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bottom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bottom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bottom" textRotation="0" wrapText="1" indent="0" relativeIndent="255" justifyLastLine="0" shrinkToFit="0" readingOrder="0"/>
    </dxf>
  </dxfs>
  <tableStyles count="0" defaultTableStyle="TableStyleMedium2" defaultPivotStyle="PivotStyleLight16"/>
  <colors>
    <mruColors>
      <color rgb="FFF77D2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238126</xdr:colOff>
      <xdr:row>0</xdr:row>
      <xdr:rowOff>38100</xdr:rowOff>
    </xdr:from>
    <xdr:to>
      <xdr:col>0</xdr:col>
      <xdr:colOff>1314452</xdr:colOff>
      <xdr:row>2</xdr:row>
      <xdr:rowOff>542926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38126" y="38100"/>
          <a:ext cx="1076326" cy="93345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Tabla2" displayName="Tabla2" ref="A5:I18" headerRowCount="0" totalsRowShown="0" headerRowDxfId="9">
  <tableColumns count="9">
    <tableColumn id="1" name="PERIODO QUE SE INFORMA" headerRowDxfId="8"/>
    <tableColumn id="2" name="NOMBRE DEL PENSIONADO " headerRowDxfId="7"/>
    <tableColumn id="3" name="SUELDO" headerRowDxfId="6"/>
    <tableColumn id="6" name="FONDO DE AHORRO &#10;AYUNTAMIENTO" headerRowDxfId="5"/>
    <tableColumn id="7" name="APOYO EDUCACIONAL" headerRowDxfId="4"/>
    <tableColumn id="8" name="OTRAS &#10;PERCEPIONES" headerRowDxfId="3"/>
    <tableColumn id="9" name="TOTAL PERCEPCIONES" headerRowDxfId="2"/>
    <tableColumn id="17" name="OTRAS&#10;DEDUCCIONES" headerRowDxfId="1"/>
    <tableColumn id="19" name="NETO" headerRowDxfId="0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9"/>
  <sheetViews>
    <sheetView tabSelected="1" workbookViewId="0">
      <selection activeCell="D5" sqref="D5"/>
    </sheetView>
  </sheetViews>
  <sheetFormatPr baseColWidth="10" defaultRowHeight="15"/>
  <cols>
    <col min="1" max="1" width="21.85546875" customWidth="1"/>
    <col min="2" max="2" width="30" customWidth="1"/>
    <col min="3" max="3" width="10.140625" customWidth="1"/>
    <col min="4" max="4" width="16.5703125" customWidth="1"/>
    <col min="9" max="9" width="11.42578125" customWidth="1"/>
  </cols>
  <sheetData>
    <row r="2" spans="1:9" ht="18.75">
      <c r="B2" s="11" t="s">
        <v>23</v>
      </c>
    </row>
    <row r="3" spans="1:9" ht="44.25" customHeight="1"/>
    <row r="5" spans="1:9" ht="36.75">
      <c r="A5" s="2" t="s">
        <v>7</v>
      </c>
      <c r="B5" s="1" t="s">
        <v>0</v>
      </c>
      <c r="C5" s="1" t="s">
        <v>1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22</v>
      </c>
      <c r="I5" s="1" t="s">
        <v>2</v>
      </c>
    </row>
    <row r="6" spans="1:9">
      <c r="A6" t="s">
        <v>21</v>
      </c>
      <c r="B6" s="4" t="s">
        <v>8</v>
      </c>
      <c r="C6" s="6">
        <v>3413.28</v>
      </c>
      <c r="D6" s="10">
        <f>68.27*2</f>
        <v>136.54</v>
      </c>
      <c r="E6" s="10">
        <f>119.46*2</f>
        <v>238.92</v>
      </c>
      <c r="F6" s="10">
        <v>0</v>
      </c>
      <c r="G6" s="10">
        <f>1894.37*2</f>
        <v>3788.74</v>
      </c>
      <c r="H6" s="10">
        <v>0</v>
      </c>
      <c r="I6" s="10">
        <v>3788.8</v>
      </c>
    </row>
    <row r="7" spans="1:9">
      <c r="A7" s="3" t="s">
        <v>21</v>
      </c>
      <c r="B7" s="4" t="s">
        <v>9</v>
      </c>
      <c r="C7" s="7">
        <v>2805.7</v>
      </c>
      <c r="D7" s="10">
        <f>56.11*2</f>
        <v>112.22</v>
      </c>
      <c r="E7" s="10">
        <f>98.2*2</f>
        <v>196.4</v>
      </c>
      <c r="F7" s="10">
        <v>0</v>
      </c>
      <c r="G7" s="10">
        <f>1557.16*2</f>
        <v>3114.32</v>
      </c>
      <c r="H7" s="10">
        <v>0</v>
      </c>
      <c r="I7" s="10">
        <v>3114.2</v>
      </c>
    </row>
    <row r="8" spans="1:9">
      <c r="A8" s="3" t="s">
        <v>21</v>
      </c>
      <c r="B8" s="4" t="s">
        <v>10</v>
      </c>
      <c r="C8" s="8">
        <v>3751.48</v>
      </c>
      <c r="D8" s="10">
        <f>75.03*2</f>
        <v>150.06</v>
      </c>
      <c r="E8" s="10">
        <f>131.3*2</f>
        <v>262.60000000000002</v>
      </c>
      <c r="F8" s="10">
        <v>0</v>
      </c>
      <c r="G8" s="10">
        <f>2082.07*2</f>
        <v>4164.1400000000003</v>
      </c>
      <c r="H8" s="10">
        <v>0</v>
      </c>
      <c r="I8" s="10">
        <v>4164.3999999999996</v>
      </c>
    </row>
    <row r="9" spans="1:9">
      <c r="A9" s="3" t="s">
        <v>21</v>
      </c>
      <c r="B9" s="4" t="s">
        <v>11</v>
      </c>
      <c r="C9" s="9">
        <v>4587.0200000000004</v>
      </c>
      <c r="D9" s="10">
        <f>91.74*2</f>
        <v>183.48</v>
      </c>
      <c r="E9" s="10">
        <f>160.55*2</f>
        <v>321.10000000000002</v>
      </c>
      <c r="F9" s="10">
        <v>0</v>
      </c>
      <c r="G9" s="10">
        <f>2545.8*2</f>
        <v>5091.6000000000004</v>
      </c>
      <c r="H9" s="10">
        <v>1000</v>
      </c>
      <c r="I9" s="10">
        <v>4091.6</v>
      </c>
    </row>
    <row r="10" spans="1:9">
      <c r="A10" s="3" t="s">
        <v>21</v>
      </c>
      <c r="B10" s="4" t="s">
        <v>12</v>
      </c>
      <c r="C10" s="9">
        <f>1936.43*2</f>
        <v>3872.86</v>
      </c>
      <c r="D10" s="10">
        <f>39.89*2</f>
        <v>79.78</v>
      </c>
      <c r="E10" s="10">
        <f>69.81*2</f>
        <v>139.62</v>
      </c>
      <c r="F10" s="10">
        <v>0</v>
      </c>
      <c r="G10" s="10">
        <f>1106.95*2</f>
        <v>2213.9</v>
      </c>
      <c r="H10" s="10">
        <v>0</v>
      </c>
      <c r="I10" s="10">
        <v>2214</v>
      </c>
    </row>
    <row r="11" spans="1:9">
      <c r="A11" s="3" t="s">
        <v>21</v>
      </c>
      <c r="B11" s="4" t="s">
        <v>13</v>
      </c>
      <c r="C11" s="9">
        <f>1936.43*2</f>
        <v>3872.86</v>
      </c>
      <c r="D11" s="10">
        <f>77.46*2</f>
        <v>154.91999999999999</v>
      </c>
      <c r="E11" s="10">
        <f>135.55*2</f>
        <v>271.10000000000002</v>
      </c>
      <c r="F11" s="10">
        <v>0</v>
      </c>
      <c r="G11" s="10">
        <f>2149.44*2</f>
        <v>4298.88</v>
      </c>
      <c r="H11" s="10">
        <v>0</v>
      </c>
      <c r="I11" s="10">
        <v>4299</v>
      </c>
    </row>
    <row r="12" spans="1:9">
      <c r="A12" s="3" t="s">
        <v>21</v>
      </c>
      <c r="B12" s="4" t="s">
        <v>14</v>
      </c>
      <c r="C12" s="5">
        <v>2690.09</v>
      </c>
      <c r="D12" s="10">
        <f>77.46*2</f>
        <v>154.91999999999999</v>
      </c>
      <c r="E12" s="10">
        <f>135.55*2</f>
        <v>271.10000000000002</v>
      </c>
      <c r="F12" s="10">
        <v>0</v>
      </c>
      <c r="G12" s="10">
        <f>2149.5*2</f>
        <v>4299</v>
      </c>
      <c r="H12" s="10">
        <v>0</v>
      </c>
      <c r="I12" s="10">
        <v>4299</v>
      </c>
    </row>
    <row r="13" spans="1:9">
      <c r="A13" s="3" t="s">
        <v>21</v>
      </c>
      <c r="B13" s="4" t="s">
        <v>15</v>
      </c>
      <c r="C13" s="9">
        <f>3080.69*2</f>
        <v>6161.38</v>
      </c>
      <c r="D13" s="10">
        <f>123.23*2</f>
        <v>246.46</v>
      </c>
      <c r="E13" s="10">
        <f>215.65*2</f>
        <v>431.3</v>
      </c>
      <c r="F13" s="10">
        <v>0</v>
      </c>
      <c r="G13" s="10">
        <f>3419.57*2</f>
        <v>6839.14</v>
      </c>
      <c r="H13" s="10">
        <v>0</v>
      </c>
      <c r="I13" s="10">
        <v>6839.2</v>
      </c>
    </row>
    <row r="14" spans="1:9">
      <c r="A14" s="3" t="s">
        <v>21</v>
      </c>
      <c r="B14" s="4" t="s">
        <v>16</v>
      </c>
      <c r="C14" s="9">
        <f>1651.73*2</f>
        <v>3303.46</v>
      </c>
      <c r="D14" s="10">
        <f>66.07*2</f>
        <v>132.13999999999999</v>
      </c>
      <c r="E14" s="10">
        <f>115.62*2</f>
        <v>231.24</v>
      </c>
      <c r="F14" s="10">
        <v>0</v>
      </c>
      <c r="G14" s="10">
        <f>1833.42*2</f>
        <v>3666.84</v>
      </c>
      <c r="H14" s="10">
        <v>0</v>
      </c>
      <c r="I14" s="10">
        <v>3666.8</v>
      </c>
    </row>
    <row r="15" spans="1:9">
      <c r="A15" s="3" t="s">
        <v>21</v>
      </c>
      <c r="B15" s="4" t="s">
        <v>17</v>
      </c>
      <c r="C15" s="9">
        <f>1875.74*2</f>
        <v>3751.48</v>
      </c>
      <c r="D15" s="10">
        <f>75.03*2</f>
        <v>150.06</v>
      </c>
      <c r="E15" s="10">
        <f>131.3*2</f>
        <v>262.60000000000002</v>
      </c>
      <c r="F15" s="10">
        <v>0</v>
      </c>
      <c r="G15" s="10">
        <f>2082.07*2</f>
        <v>4164.1400000000003</v>
      </c>
      <c r="H15" s="10">
        <v>0</v>
      </c>
      <c r="I15" s="10">
        <v>4164.3999999999996</v>
      </c>
    </row>
    <row r="16" spans="1:9">
      <c r="A16" s="3" t="s">
        <v>21</v>
      </c>
      <c r="B16" s="4" t="s">
        <v>18</v>
      </c>
      <c r="C16" s="9">
        <f>3086.3*2</f>
        <v>6172.6</v>
      </c>
      <c r="D16" s="10">
        <f>123.45*2</f>
        <v>246.9</v>
      </c>
      <c r="E16" s="10">
        <f>216.04*2</f>
        <v>432.08</v>
      </c>
      <c r="F16" s="10">
        <v>0</v>
      </c>
      <c r="G16" s="10">
        <f>3425.79*2</f>
        <v>6851.58</v>
      </c>
      <c r="H16" s="10">
        <v>0</v>
      </c>
      <c r="I16" s="10">
        <v>6851.6</v>
      </c>
    </row>
    <row r="17" spans="1:9">
      <c r="A17" s="3" t="s">
        <v>21</v>
      </c>
      <c r="B17" s="4" t="s">
        <v>19</v>
      </c>
      <c r="C17" s="9">
        <f>997.25*2</f>
        <v>1994.5</v>
      </c>
      <c r="D17" s="10">
        <f>39.89*2</f>
        <v>79.78</v>
      </c>
      <c r="E17" s="10">
        <f>69.81*2</f>
        <v>139.62</v>
      </c>
      <c r="F17" s="10">
        <v>0</v>
      </c>
      <c r="G17" s="10">
        <f>1106.95*2</f>
        <v>2213.9</v>
      </c>
      <c r="H17" s="10">
        <v>0</v>
      </c>
      <c r="I17" s="10">
        <v>2214</v>
      </c>
    </row>
    <row r="18" spans="1:9">
      <c r="A18" s="3" t="s">
        <v>21</v>
      </c>
      <c r="B18" s="4" t="s">
        <v>20</v>
      </c>
      <c r="C18" s="9">
        <f>1465.56*2</f>
        <v>2931.12</v>
      </c>
      <c r="D18" s="10">
        <f>58.62*2</f>
        <v>117.24</v>
      </c>
      <c r="E18" s="10">
        <f>102.59*2</f>
        <v>205.18</v>
      </c>
      <c r="F18" s="10">
        <v>0</v>
      </c>
      <c r="G18" s="10">
        <f>1626.77*2</f>
        <v>3253.54</v>
      </c>
      <c r="H18" s="10">
        <v>0</v>
      </c>
      <c r="I18" s="10">
        <v>3253.4</v>
      </c>
    </row>
    <row r="19" spans="1:9">
      <c r="C19" s="9"/>
    </row>
  </sheetData>
  <pageMargins left="0.7" right="0.7" top="0.75" bottom="0.75" header="0.3" footer="0.3"/>
  <pageSetup orientation="portrait" verticalDpi="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</dc:creator>
  <cp:lastModifiedBy>etor</cp:lastModifiedBy>
  <dcterms:created xsi:type="dcterms:W3CDTF">2017-07-11T13:36:56Z</dcterms:created>
  <dcterms:modified xsi:type="dcterms:W3CDTF">2017-07-14T14:51:49Z</dcterms:modified>
</cp:coreProperties>
</file>