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6608" windowHeight="8016" activeTab="2"/>
  </bookViews>
  <sheets>
    <sheet name="ESTIMACION DE INGRESOS" sheetId="1" r:id="rId1"/>
    <sheet name="PRESUPUESTO DE EGRESOS" sheetId="2" r:id="rId2"/>
    <sheet name="PLANTILLA" sheetId="3" r:id="rId3"/>
  </sheets>
  <externalReferences>
    <externalReference r:id="rId4"/>
  </externalReferences>
  <calcPr calcId="145621"/>
</workbook>
</file>

<file path=xl/calcChain.xml><?xml version="1.0" encoding="utf-8"?>
<calcChain xmlns="http://schemas.openxmlformats.org/spreadsheetml/2006/main">
  <c r="L9" i="3" l="1"/>
  <c r="F9" i="3"/>
  <c r="I9" i="3" s="1"/>
  <c r="F139" i="3"/>
  <c r="H9" i="3" l="1"/>
  <c r="D6" i="2" l="1"/>
  <c r="C7" i="2"/>
  <c r="C222" i="2" l="1"/>
  <c r="C170" i="1" l="1"/>
  <c r="D140" i="3" l="1"/>
  <c r="F11" i="3" l="1"/>
  <c r="C178" i="2" l="1"/>
  <c r="F29" i="3" l="1"/>
  <c r="H29" i="3" s="1"/>
  <c r="L29" i="3"/>
  <c r="F30" i="3"/>
  <c r="I30" i="3" s="1"/>
  <c r="L30" i="3"/>
  <c r="F31" i="3"/>
  <c r="H31" i="3" s="1"/>
  <c r="L31" i="3"/>
  <c r="F32" i="3"/>
  <c r="I32" i="3" s="1"/>
  <c r="L32" i="3"/>
  <c r="F33" i="3"/>
  <c r="H33" i="3" s="1"/>
  <c r="L33" i="3"/>
  <c r="F34" i="3"/>
  <c r="I34" i="3" s="1"/>
  <c r="L34" i="3"/>
  <c r="F35" i="3"/>
  <c r="H35" i="3" s="1"/>
  <c r="L35" i="3"/>
  <c r="F36" i="3"/>
  <c r="H36" i="3" s="1"/>
  <c r="L36" i="3"/>
  <c r="F37" i="3"/>
  <c r="H37" i="3" s="1"/>
  <c r="L37" i="3"/>
  <c r="F38" i="3"/>
  <c r="I38" i="3" s="1"/>
  <c r="H38" i="3"/>
  <c r="L38" i="3"/>
  <c r="F39" i="3"/>
  <c r="H39" i="3" s="1"/>
  <c r="L39" i="3"/>
  <c r="F40" i="3"/>
  <c r="H40" i="3" s="1"/>
  <c r="L40" i="3"/>
  <c r="F41" i="3"/>
  <c r="H41" i="3" s="1"/>
  <c r="L41" i="3"/>
  <c r="F42" i="3"/>
  <c r="H42" i="3" s="1"/>
  <c r="L42" i="3"/>
  <c r="F43" i="3"/>
  <c r="H43" i="3" s="1"/>
  <c r="L43" i="3"/>
  <c r="F44" i="3"/>
  <c r="H44" i="3" s="1"/>
  <c r="L44" i="3"/>
  <c r="F45" i="3"/>
  <c r="H45" i="3" s="1"/>
  <c r="L45" i="3"/>
  <c r="F46" i="3"/>
  <c r="I46" i="3" s="1"/>
  <c r="L46" i="3"/>
  <c r="F47" i="3"/>
  <c r="H47" i="3" s="1"/>
  <c r="L47" i="3"/>
  <c r="F48" i="3"/>
  <c r="I48" i="3" s="1"/>
  <c r="L48" i="3"/>
  <c r="F49" i="3"/>
  <c r="H49" i="3" s="1"/>
  <c r="L49" i="3"/>
  <c r="F50" i="3"/>
  <c r="I50" i="3" s="1"/>
  <c r="L50" i="3"/>
  <c r="F51" i="3"/>
  <c r="H51" i="3" s="1"/>
  <c r="L51" i="3"/>
  <c r="F52" i="3"/>
  <c r="H52" i="3" s="1"/>
  <c r="L52" i="3"/>
  <c r="F53" i="3"/>
  <c r="H53" i="3" s="1"/>
  <c r="L53" i="3"/>
  <c r="F54" i="3"/>
  <c r="I54" i="3" s="1"/>
  <c r="L54" i="3"/>
  <c r="F55" i="3"/>
  <c r="H55" i="3" s="1"/>
  <c r="L55" i="3"/>
  <c r="F56" i="3"/>
  <c r="H56" i="3" s="1"/>
  <c r="L56" i="3"/>
  <c r="F57" i="3"/>
  <c r="H57" i="3" s="1"/>
  <c r="L57" i="3"/>
  <c r="F58" i="3"/>
  <c r="I58" i="3" s="1"/>
  <c r="L58" i="3"/>
  <c r="F59" i="3"/>
  <c r="H59" i="3" s="1"/>
  <c r="L59" i="3"/>
  <c r="F60" i="3"/>
  <c r="I60" i="3" s="1"/>
  <c r="L60" i="3"/>
  <c r="F61" i="3"/>
  <c r="H61" i="3" s="1"/>
  <c r="L61" i="3"/>
  <c r="F62" i="3"/>
  <c r="H62" i="3" s="1"/>
  <c r="L62" i="3"/>
  <c r="F63" i="3"/>
  <c r="H63" i="3" s="1"/>
  <c r="L63" i="3"/>
  <c r="F64" i="3"/>
  <c r="H64" i="3" s="1"/>
  <c r="L64" i="3"/>
  <c r="F65" i="3"/>
  <c r="H65" i="3" s="1"/>
  <c r="L65" i="3"/>
  <c r="F66" i="3"/>
  <c r="I66" i="3" s="1"/>
  <c r="L66" i="3"/>
  <c r="F67" i="3"/>
  <c r="H67" i="3" s="1"/>
  <c r="L67" i="3"/>
  <c r="F68" i="3"/>
  <c r="H68" i="3" s="1"/>
  <c r="L68" i="3"/>
  <c r="F69" i="3"/>
  <c r="H69" i="3" s="1"/>
  <c r="L69" i="3"/>
  <c r="F70" i="3"/>
  <c r="H70" i="3" s="1"/>
  <c r="L70" i="3"/>
  <c r="F71" i="3"/>
  <c r="H71" i="3" s="1"/>
  <c r="L71" i="3"/>
  <c r="F72" i="3"/>
  <c r="H72" i="3" s="1"/>
  <c r="L72" i="3"/>
  <c r="F73" i="3"/>
  <c r="H73" i="3" s="1"/>
  <c r="L73" i="3"/>
  <c r="F74" i="3"/>
  <c r="H74" i="3" s="1"/>
  <c r="L74" i="3"/>
  <c r="F75" i="3"/>
  <c r="H75" i="3" s="1"/>
  <c r="L75" i="3"/>
  <c r="F76" i="3"/>
  <c r="H76" i="3" s="1"/>
  <c r="L76" i="3"/>
  <c r="F77" i="3"/>
  <c r="H77" i="3" s="1"/>
  <c r="L77" i="3"/>
  <c r="F78" i="3"/>
  <c r="I78" i="3" s="1"/>
  <c r="L78" i="3"/>
  <c r="F79" i="3"/>
  <c r="H79" i="3" s="1"/>
  <c r="L79" i="3"/>
  <c r="F80" i="3"/>
  <c r="H80" i="3" s="1"/>
  <c r="L80" i="3"/>
  <c r="F81" i="3"/>
  <c r="H81" i="3" s="1"/>
  <c r="L81" i="3"/>
  <c r="F82" i="3"/>
  <c r="I82" i="3" s="1"/>
  <c r="L82" i="3"/>
  <c r="F83" i="3"/>
  <c r="H83" i="3" s="1"/>
  <c r="L83" i="3"/>
  <c r="F84" i="3"/>
  <c r="H84" i="3" s="1"/>
  <c r="L84" i="3"/>
  <c r="F85" i="3"/>
  <c r="H85" i="3" s="1"/>
  <c r="L85" i="3"/>
  <c r="F86" i="3"/>
  <c r="I86" i="3" s="1"/>
  <c r="L86" i="3"/>
  <c r="F87" i="3"/>
  <c r="H87" i="3" s="1"/>
  <c r="L87" i="3"/>
  <c r="F88" i="3"/>
  <c r="H88" i="3" s="1"/>
  <c r="L88" i="3"/>
  <c r="F89" i="3"/>
  <c r="H89" i="3" s="1"/>
  <c r="L89" i="3"/>
  <c r="F90" i="3"/>
  <c r="I90" i="3" s="1"/>
  <c r="L90" i="3"/>
  <c r="F91" i="3"/>
  <c r="H91" i="3" s="1"/>
  <c r="L91" i="3"/>
  <c r="F92" i="3"/>
  <c r="I92" i="3" s="1"/>
  <c r="L92" i="3"/>
  <c r="F93" i="3"/>
  <c r="H93" i="3" s="1"/>
  <c r="L93" i="3"/>
  <c r="F94" i="3"/>
  <c r="I94" i="3" s="1"/>
  <c r="L94" i="3"/>
  <c r="F95" i="3"/>
  <c r="H95" i="3" s="1"/>
  <c r="L95" i="3"/>
  <c r="F96" i="3"/>
  <c r="H96" i="3" s="1"/>
  <c r="L96" i="3"/>
  <c r="F97" i="3"/>
  <c r="H97" i="3" s="1"/>
  <c r="L97" i="3"/>
  <c r="F98" i="3"/>
  <c r="I98" i="3" s="1"/>
  <c r="L98" i="3"/>
  <c r="F99" i="3"/>
  <c r="H99" i="3" s="1"/>
  <c r="L99" i="3"/>
  <c r="F100" i="3"/>
  <c r="H100" i="3" s="1"/>
  <c r="L100" i="3"/>
  <c r="F101" i="3"/>
  <c r="H101" i="3" s="1"/>
  <c r="L101" i="3"/>
  <c r="F102" i="3"/>
  <c r="I102" i="3" s="1"/>
  <c r="L102" i="3"/>
  <c r="F103" i="3"/>
  <c r="H103" i="3" s="1"/>
  <c r="L103" i="3"/>
  <c r="F104" i="3"/>
  <c r="I104" i="3" s="1"/>
  <c r="L104" i="3"/>
  <c r="F105" i="3"/>
  <c r="H105" i="3" s="1"/>
  <c r="L105" i="3"/>
  <c r="F106" i="3"/>
  <c r="H106" i="3" s="1"/>
  <c r="L106" i="3"/>
  <c r="F107" i="3"/>
  <c r="H107" i="3" s="1"/>
  <c r="L107" i="3"/>
  <c r="F108" i="3"/>
  <c r="H108" i="3" s="1"/>
  <c r="L108" i="3"/>
  <c r="F109" i="3"/>
  <c r="H109" i="3" s="1"/>
  <c r="L109" i="3"/>
  <c r="F110" i="3"/>
  <c r="H110" i="3" s="1"/>
  <c r="L110" i="3"/>
  <c r="F111" i="3"/>
  <c r="H111" i="3" s="1"/>
  <c r="L111" i="3"/>
  <c r="F112" i="3"/>
  <c r="I112" i="3" s="1"/>
  <c r="L112" i="3"/>
  <c r="F113" i="3"/>
  <c r="H113" i="3" s="1"/>
  <c r="L113" i="3"/>
  <c r="F114" i="3"/>
  <c r="I114" i="3" s="1"/>
  <c r="L114" i="3"/>
  <c r="F115" i="3"/>
  <c r="H115" i="3" s="1"/>
  <c r="L115" i="3"/>
  <c r="F116" i="3"/>
  <c r="H116" i="3" s="1"/>
  <c r="L116" i="3"/>
  <c r="F117" i="3"/>
  <c r="H117" i="3" s="1"/>
  <c r="L117" i="3"/>
  <c r="F118" i="3"/>
  <c r="I118" i="3" s="1"/>
  <c r="L118" i="3"/>
  <c r="F119" i="3"/>
  <c r="H119" i="3" s="1"/>
  <c r="L119" i="3"/>
  <c r="F120" i="3"/>
  <c r="H120" i="3" s="1"/>
  <c r="L120" i="3"/>
  <c r="F121" i="3"/>
  <c r="H121" i="3" s="1"/>
  <c r="L121" i="3"/>
  <c r="F122" i="3"/>
  <c r="I122" i="3" s="1"/>
  <c r="L122" i="3"/>
  <c r="F123" i="3"/>
  <c r="I123" i="3" s="1"/>
  <c r="L123" i="3"/>
  <c r="F124" i="3"/>
  <c r="I124" i="3" s="1"/>
  <c r="L124" i="3"/>
  <c r="F125" i="3"/>
  <c r="H125" i="3" s="1"/>
  <c r="L125" i="3"/>
  <c r="F126" i="3"/>
  <c r="I126" i="3" s="1"/>
  <c r="L126" i="3"/>
  <c r="F127" i="3"/>
  <c r="H127" i="3" s="1"/>
  <c r="L127" i="3"/>
  <c r="F128" i="3"/>
  <c r="I128" i="3" s="1"/>
  <c r="L128" i="3"/>
  <c r="F129" i="3"/>
  <c r="H129" i="3" s="1"/>
  <c r="L129" i="3"/>
  <c r="F130" i="3"/>
  <c r="I130" i="3" s="1"/>
  <c r="L130" i="3"/>
  <c r="F131" i="3"/>
  <c r="I131" i="3" s="1"/>
  <c r="L131" i="3"/>
  <c r="F132" i="3"/>
  <c r="I132" i="3" s="1"/>
  <c r="L132" i="3"/>
  <c r="F133" i="3"/>
  <c r="I133" i="3" s="1"/>
  <c r="L133" i="3"/>
  <c r="F134" i="3"/>
  <c r="I134" i="3" s="1"/>
  <c r="L134" i="3"/>
  <c r="F135" i="3"/>
  <c r="H135" i="3" s="1"/>
  <c r="L135" i="3"/>
  <c r="F136" i="3"/>
  <c r="H136" i="3" s="1"/>
  <c r="L136" i="3"/>
  <c r="F137" i="3"/>
  <c r="I137" i="3" s="1"/>
  <c r="L137" i="3"/>
  <c r="F138" i="3"/>
  <c r="H138" i="3" s="1"/>
  <c r="L138" i="3"/>
  <c r="I139" i="3"/>
  <c r="L139" i="3"/>
  <c r="L21" i="3"/>
  <c r="F21" i="3"/>
  <c r="H21" i="3" s="1"/>
  <c r="H11" i="3"/>
  <c r="L11" i="3"/>
  <c r="F16" i="3"/>
  <c r="H16" i="3" s="1"/>
  <c r="L16" i="3"/>
  <c r="I106" i="3" l="1"/>
  <c r="M106" i="3" s="1"/>
  <c r="I75" i="3"/>
  <c r="M75" i="3" s="1"/>
  <c r="I88" i="3"/>
  <c r="M38" i="3"/>
  <c r="H130" i="3"/>
  <c r="M130" i="3" s="1"/>
  <c r="M88" i="3"/>
  <c r="I96" i="3"/>
  <c r="M96" i="3" s="1"/>
  <c r="I116" i="3"/>
  <c r="M116" i="3" s="1"/>
  <c r="I103" i="3"/>
  <c r="H90" i="3"/>
  <c r="M90" i="3" s="1"/>
  <c r="I52" i="3"/>
  <c r="M52" i="3" s="1"/>
  <c r="I67" i="3"/>
  <c r="M67" i="3" s="1"/>
  <c r="H60" i="3"/>
  <c r="M60" i="3" s="1"/>
  <c r="H128" i="3"/>
  <c r="M128" i="3" s="1"/>
  <c r="I119" i="3"/>
  <c r="M119" i="3" s="1"/>
  <c r="M103" i="3"/>
  <c r="I99" i="3"/>
  <c r="M99" i="3" s="1"/>
  <c r="H82" i="3"/>
  <c r="M82" i="3" s="1"/>
  <c r="I70" i="3"/>
  <c r="M70" i="3" s="1"/>
  <c r="I63" i="3"/>
  <c r="M63" i="3" s="1"/>
  <c r="H34" i="3"/>
  <c r="M34" i="3" s="1"/>
  <c r="I110" i="3"/>
  <c r="M110" i="3" s="1"/>
  <c r="I80" i="3"/>
  <c r="M80" i="3" s="1"/>
  <c r="I56" i="3"/>
  <c r="M56" i="3" s="1"/>
  <c r="I44" i="3"/>
  <c r="M44" i="3" s="1"/>
  <c r="I59" i="3"/>
  <c r="M59" i="3" s="1"/>
  <c r="I127" i="3"/>
  <c r="M127" i="3" s="1"/>
  <c r="H126" i="3"/>
  <c r="M126" i="3" s="1"/>
  <c r="H124" i="3"/>
  <c r="M124" i="3" s="1"/>
  <c r="H122" i="3"/>
  <c r="M122" i="3" s="1"/>
  <c r="I120" i="3"/>
  <c r="M120" i="3" s="1"/>
  <c r="H118" i="3"/>
  <c r="I115" i="3"/>
  <c r="M115" i="3" s="1"/>
  <c r="H114" i="3"/>
  <c r="M114" i="3" s="1"/>
  <c r="H112" i="3"/>
  <c r="M112" i="3" s="1"/>
  <c r="I111" i="3"/>
  <c r="M111" i="3" s="1"/>
  <c r="I108" i="3"/>
  <c r="M108" i="3" s="1"/>
  <c r="I107" i="3"/>
  <c r="M107" i="3" s="1"/>
  <c r="H104" i="3"/>
  <c r="M104" i="3" s="1"/>
  <c r="H102" i="3"/>
  <c r="M102" i="3" s="1"/>
  <c r="I100" i="3"/>
  <c r="M100" i="3" s="1"/>
  <c r="H98" i="3"/>
  <c r="M98" i="3" s="1"/>
  <c r="I95" i="3"/>
  <c r="M95" i="3" s="1"/>
  <c r="H94" i="3"/>
  <c r="H92" i="3"/>
  <c r="M92" i="3" s="1"/>
  <c r="I91" i="3"/>
  <c r="M91" i="3" s="1"/>
  <c r="I87" i="3"/>
  <c r="M87" i="3" s="1"/>
  <c r="H86" i="3"/>
  <c r="M86" i="3" s="1"/>
  <c r="I84" i="3"/>
  <c r="M84" i="3" s="1"/>
  <c r="I83" i="3"/>
  <c r="M83" i="3" s="1"/>
  <c r="I79" i="3"/>
  <c r="M79" i="3" s="1"/>
  <c r="H78" i="3"/>
  <c r="M78" i="3" s="1"/>
  <c r="I76" i="3"/>
  <c r="M76" i="3" s="1"/>
  <c r="I74" i="3"/>
  <c r="M74" i="3" s="1"/>
  <c r="I72" i="3"/>
  <c r="M72" i="3" s="1"/>
  <c r="I71" i="3"/>
  <c r="M71" i="3" s="1"/>
  <c r="I68" i="3"/>
  <c r="M68" i="3" s="1"/>
  <c r="H66" i="3"/>
  <c r="M66" i="3" s="1"/>
  <c r="I64" i="3"/>
  <c r="M64" i="3" s="1"/>
  <c r="I62" i="3"/>
  <c r="M62" i="3" s="1"/>
  <c r="H58" i="3"/>
  <c r="M58" i="3" s="1"/>
  <c r="I55" i="3"/>
  <c r="M55" i="3" s="1"/>
  <c r="H54" i="3"/>
  <c r="M54" i="3" s="1"/>
  <c r="I51" i="3"/>
  <c r="M51" i="3" s="1"/>
  <c r="H50" i="3"/>
  <c r="M50" i="3" s="1"/>
  <c r="H48" i="3"/>
  <c r="M48" i="3" s="1"/>
  <c r="I47" i="3"/>
  <c r="M47" i="3" s="1"/>
  <c r="H46" i="3"/>
  <c r="M46" i="3" s="1"/>
  <c r="I43" i="3"/>
  <c r="M43" i="3" s="1"/>
  <c r="I42" i="3"/>
  <c r="M42" i="3" s="1"/>
  <c r="I40" i="3"/>
  <c r="M40" i="3" s="1"/>
  <c r="I39" i="3"/>
  <c r="M39" i="3" s="1"/>
  <c r="I36" i="3"/>
  <c r="M36" i="3" s="1"/>
  <c r="I35" i="3"/>
  <c r="M35" i="3" s="1"/>
  <c r="H32" i="3"/>
  <c r="M32" i="3" s="1"/>
  <c r="I31" i="3"/>
  <c r="M31" i="3" s="1"/>
  <c r="H30" i="3"/>
  <c r="M30" i="3" s="1"/>
  <c r="I21" i="3"/>
  <c r="M21" i="3" s="1"/>
  <c r="H139" i="3"/>
  <c r="M139" i="3" s="1"/>
  <c r="H137" i="3"/>
  <c r="M137" i="3" s="1"/>
  <c r="I136" i="3"/>
  <c r="M136" i="3" s="1"/>
  <c r="I135" i="3"/>
  <c r="M135" i="3" s="1"/>
  <c r="H133" i="3"/>
  <c r="M133" i="3" s="1"/>
  <c r="H132" i="3"/>
  <c r="M132" i="3" s="1"/>
  <c r="M118" i="3"/>
  <c r="M94" i="3"/>
  <c r="H134" i="3"/>
  <c r="M134" i="3" s="1"/>
  <c r="H131" i="3"/>
  <c r="M131" i="3" s="1"/>
  <c r="H123" i="3"/>
  <c r="M123" i="3" s="1"/>
  <c r="I138" i="3"/>
  <c r="M138" i="3" s="1"/>
  <c r="I129" i="3"/>
  <c r="M129" i="3" s="1"/>
  <c r="I121" i="3"/>
  <c r="M121" i="3" s="1"/>
  <c r="I117" i="3"/>
  <c r="M117" i="3" s="1"/>
  <c r="I113" i="3"/>
  <c r="M113" i="3" s="1"/>
  <c r="I109" i="3"/>
  <c r="M109" i="3" s="1"/>
  <c r="I105" i="3"/>
  <c r="M105" i="3" s="1"/>
  <c r="I101" i="3"/>
  <c r="M101" i="3" s="1"/>
  <c r="I97" i="3"/>
  <c r="M97" i="3" s="1"/>
  <c r="I93" i="3"/>
  <c r="M93" i="3" s="1"/>
  <c r="I89" i="3"/>
  <c r="M89" i="3" s="1"/>
  <c r="I85" i="3"/>
  <c r="M85" i="3" s="1"/>
  <c r="I81" i="3"/>
  <c r="M81" i="3" s="1"/>
  <c r="I77" i="3"/>
  <c r="M77" i="3" s="1"/>
  <c r="I73" i="3"/>
  <c r="M73" i="3" s="1"/>
  <c r="I69" i="3"/>
  <c r="M69" i="3" s="1"/>
  <c r="I65" i="3"/>
  <c r="M65" i="3" s="1"/>
  <c r="I61" i="3"/>
  <c r="M61" i="3" s="1"/>
  <c r="I57" i="3"/>
  <c r="M57" i="3" s="1"/>
  <c r="I53" i="3"/>
  <c r="M53" i="3" s="1"/>
  <c r="I49" i="3"/>
  <c r="M49" i="3" s="1"/>
  <c r="I45" i="3"/>
  <c r="M45" i="3" s="1"/>
  <c r="I41" i="3"/>
  <c r="M41" i="3" s="1"/>
  <c r="I37" i="3"/>
  <c r="M37" i="3" s="1"/>
  <c r="I33" i="3"/>
  <c r="M33" i="3" s="1"/>
  <c r="I29" i="3"/>
  <c r="M29" i="3" s="1"/>
  <c r="I125" i="3"/>
  <c r="M125" i="3" s="1"/>
  <c r="I11" i="3"/>
  <c r="M11" i="3" s="1"/>
  <c r="I16" i="3"/>
  <c r="M16" i="3" s="1"/>
  <c r="E252" i="2" l="1"/>
  <c r="F252" i="2"/>
  <c r="G252" i="2"/>
  <c r="H252" i="2"/>
  <c r="I252" i="2"/>
  <c r="J252" i="2"/>
  <c r="K252" i="2"/>
  <c r="L252" i="2"/>
  <c r="M252" i="2"/>
  <c r="N252" i="2"/>
  <c r="C20" i="1" l="1"/>
  <c r="F28" i="3" l="1"/>
  <c r="L28" i="3"/>
  <c r="L24" i="3"/>
  <c r="L25" i="3"/>
  <c r="F24" i="3"/>
  <c r="F25" i="3"/>
  <c r="H25" i="3" s="1"/>
  <c r="H28" i="3" l="1"/>
  <c r="I28" i="3"/>
  <c r="H24" i="3"/>
  <c r="I24" i="3"/>
  <c r="I25" i="3"/>
  <c r="M25" i="3" s="1"/>
  <c r="M28" i="3" l="1"/>
  <c r="M24" i="3"/>
  <c r="O428" i="2" l="1"/>
  <c r="N428" i="2"/>
  <c r="M428" i="2"/>
  <c r="L428" i="2"/>
  <c r="K428" i="2"/>
  <c r="J428" i="2"/>
  <c r="I428" i="2"/>
  <c r="H428" i="2"/>
  <c r="G428" i="2"/>
  <c r="F428" i="2"/>
  <c r="D428" i="2"/>
  <c r="E428" i="2"/>
  <c r="C215" i="1" l="1"/>
  <c r="C246" i="1" l="1"/>
  <c r="C165" i="1"/>
  <c r="C227" i="1"/>
  <c r="E226" i="1"/>
  <c r="F226" i="1"/>
  <c r="G226" i="1"/>
  <c r="H226" i="1"/>
  <c r="I226" i="1"/>
  <c r="J226" i="1"/>
  <c r="K226" i="1"/>
  <c r="L226" i="1"/>
  <c r="M226" i="1"/>
  <c r="N226" i="1"/>
  <c r="O226" i="1"/>
  <c r="D226" i="1"/>
  <c r="L169" i="1"/>
  <c r="C245" i="1" l="1"/>
  <c r="C115" i="1"/>
  <c r="C68" i="1"/>
  <c r="C23" i="1"/>
  <c r="E140" i="3" l="1"/>
  <c r="C72" i="2" l="1"/>
  <c r="C125" i="2" l="1"/>
  <c r="C99" i="2"/>
  <c r="C79" i="2"/>
  <c r="C50" i="2" l="1"/>
  <c r="F311" i="2" l="1"/>
  <c r="G311" i="2"/>
  <c r="H311" i="2"/>
  <c r="I311" i="2"/>
  <c r="J311" i="2"/>
  <c r="K311" i="2"/>
  <c r="L311" i="2"/>
  <c r="M311" i="2"/>
  <c r="N311" i="2"/>
  <c r="O311" i="2"/>
  <c r="E311" i="2"/>
  <c r="O320" i="2"/>
  <c r="K140" i="3" l="1"/>
  <c r="J140" i="3"/>
  <c r="G140" i="3"/>
  <c r="L27" i="3"/>
  <c r="F27" i="3"/>
  <c r="H27" i="3" s="1"/>
  <c r="L26" i="3"/>
  <c r="F26" i="3"/>
  <c r="I26" i="3" s="1"/>
  <c r="L23" i="3"/>
  <c r="F23" i="3"/>
  <c r="I23" i="3" s="1"/>
  <c r="L22" i="3"/>
  <c r="F22" i="3"/>
  <c r="I22" i="3" s="1"/>
  <c r="L20" i="3"/>
  <c r="F20" i="3"/>
  <c r="I20" i="3" s="1"/>
  <c r="L19" i="3"/>
  <c r="F19" i="3"/>
  <c r="L18" i="3"/>
  <c r="F18" i="3"/>
  <c r="I18" i="3" s="1"/>
  <c r="L17" i="3"/>
  <c r="F17" i="3"/>
  <c r="L15" i="3"/>
  <c r="F15" i="3"/>
  <c r="H15" i="3" s="1"/>
  <c r="L14" i="3"/>
  <c r="F14" i="3"/>
  <c r="L13" i="3"/>
  <c r="F13" i="3"/>
  <c r="I13" i="3" s="1"/>
  <c r="L12" i="3"/>
  <c r="F12" i="3"/>
  <c r="H12" i="3" s="1"/>
  <c r="L10" i="3"/>
  <c r="F10" i="3"/>
  <c r="I10" i="3" s="1"/>
  <c r="F8" i="3"/>
  <c r="I8" i="3" s="1"/>
  <c r="M8" i="3" s="1"/>
  <c r="H19" i="3" l="1"/>
  <c r="I12" i="3"/>
  <c r="M12" i="3" s="1"/>
  <c r="I19" i="3"/>
  <c r="I27" i="3"/>
  <c r="M27" i="3" s="1"/>
  <c r="I15" i="3"/>
  <c r="M15" i="3" s="1"/>
  <c r="H10" i="3"/>
  <c r="M10" i="3" s="1"/>
  <c r="H13" i="3"/>
  <c r="M13" i="3" s="1"/>
  <c r="H20" i="3"/>
  <c r="M20" i="3" s="1"/>
  <c r="H23" i="3"/>
  <c r="M23" i="3" s="1"/>
  <c r="H18" i="3"/>
  <c r="M18" i="3" s="1"/>
  <c r="H22" i="3"/>
  <c r="M22" i="3" s="1"/>
  <c r="H26" i="3"/>
  <c r="M26" i="3" s="1"/>
  <c r="H14" i="3"/>
  <c r="H17" i="3"/>
  <c r="I14" i="3"/>
  <c r="I17" i="3"/>
  <c r="L140" i="3"/>
  <c r="M19" i="3" l="1"/>
  <c r="M9" i="3"/>
  <c r="M17" i="3"/>
  <c r="M14" i="3"/>
  <c r="I140" i="3"/>
  <c r="F140" i="3"/>
  <c r="M140" i="3" l="1"/>
  <c r="H140" i="3"/>
  <c r="C292" i="1" l="1"/>
  <c r="C291" i="1"/>
  <c r="C290" i="1"/>
  <c r="C289" i="1"/>
  <c r="O288" i="1"/>
  <c r="N288" i="1"/>
  <c r="M288" i="1"/>
  <c r="L288" i="1"/>
  <c r="L287" i="1" s="1"/>
  <c r="L286" i="1" s="1"/>
  <c r="K288" i="1"/>
  <c r="J288" i="1"/>
  <c r="I288" i="1"/>
  <c r="H288" i="1"/>
  <c r="H287" i="1" s="1"/>
  <c r="H286" i="1" s="1"/>
  <c r="G288" i="1"/>
  <c r="F288" i="1"/>
  <c r="E288" i="1"/>
  <c r="D288" i="1"/>
  <c r="O287" i="1"/>
  <c r="O286" i="1" s="1"/>
  <c r="N287" i="1"/>
  <c r="M287" i="1"/>
  <c r="M286" i="1" s="1"/>
  <c r="K287" i="1"/>
  <c r="J287" i="1"/>
  <c r="I287" i="1"/>
  <c r="I286" i="1" s="1"/>
  <c r="G287" i="1"/>
  <c r="F287" i="1"/>
  <c r="F286" i="1" s="1"/>
  <c r="E287" i="1"/>
  <c r="E286" i="1" s="1"/>
  <c r="N286" i="1"/>
  <c r="K286" i="1"/>
  <c r="J286" i="1"/>
  <c r="G286" i="1"/>
  <c r="C285" i="1"/>
  <c r="O284" i="1"/>
  <c r="N284" i="1"/>
  <c r="M284" i="1"/>
  <c r="L284" i="1"/>
  <c r="K284" i="1"/>
  <c r="J284" i="1"/>
  <c r="I284" i="1"/>
  <c r="H284" i="1"/>
  <c r="G284" i="1"/>
  <c r="F284" i="1"/>
  <c r="E284" i="1"/>
  <c r="D284" i="1"/>
  <c r="C284" i="1" s="1"/>
  <c r="C283" i="1"/>
  <c r="O282" i="1"/>
  <c r="N282" i="1"/>
  <c r="M282" i="1"/>
  <c r="M278" i="1" s="1"/>
  <c r="L282" i="1"/>
  <c r="K282" i="1"/>
  <c r="J282" i="1"/>
  <c r="I282" i="1"/>
  <c r="I278" i="1" s="1"/>
  <c r="H282" i="1"/>
  <c r="G282" i="1"/>
  <c r="F282" i="1"/>
  <c r="E282" i="1"/>
  <c r="E278" i="1" s="1"/>
  <c r="D282" i="1"/>
  <c r="C281" i="1"/>
  <c r="C280" i="1"/>
  <c r="O279" i="1"/>
  <c r="N279" i="1"/>
  <c r="M279" i="1"/>
  <c r="L279" i="1"/>
  <c r="K279" i="1"/>
  <c r="K278" i="1" s="1"/>
  <c r="J279" i="1"/>
  <c r="I279" i="1"/>
  <c r="H279" i="1"/>
  <c r="G279" i="1"/>
  <c r="F279" i="1"/>
  <c r="E279" i="1"/>
  <c r="D279" i="1"/>
  <c r="O278" i="1"/>
  <c r="N278" i="1"/>
  <c r="J278" i="1"/>
  <c r="G278" i="1"/>
  <c r="F278" i="1"/>
  <c r="C277" i="1"/>
  <c r="C276" i="1"/>
  <c r="C275" i="1"/>
  <c r="O274" i="1"/>
  <c r="N274" i="1"/>
  <c r="M274" i="1"/>
  <c r="L274" i="1"/>
  <c r="K274" i="1"/>
  <c r="J274" i="1"/>
  <c r="I274" i="1"/>
  <c r="H274" i="1"/>
  <c r="G274" i="1"/>
  <c r="F274" i="1"/>
  <c r="E274" i="1"/>
  <c r="D274" i="1"/>
  <c r="O273" i="1"/>
  <c r="N273" i="1"/>
  <c r="M273" i="1"/>
  <c r="L273" i="1"/>
  <c r="K273" i="1"/>
  <c r="J273" i="1"/>
  <c r="I273" i="1"/>
  <c r="H273" i="1"/>
  <c r="G273" i="1"/>
  <c r="F273" i="1"/>
  <c r="E273" i="1"/>
  <c r="D273" i="1"/>
  <c r="C272" i="1"/>
  <c r="C271" i="1"/>
  <c r="C270" i="1"/>
  <c r="O269" i="1"/>
  <c r="N269" i="1"/>
  <c r="N268" i="1" s="1"/>
  <c r="M269" i="1"/>
  <c r="L269" i="1"/>
  <c r="K269" i="1"/>
  <c r="K268" i="1" s="1"/>
  <c r="J269" i="1"/>
  <c r="J268" i="1" s="1"/>
  <c r="I269" i="1"/>
  <c r="H269" i="1"/>
  <c r="G269" i="1"/>
  <c r="F269" i="1"/>
  <c r="F268" i="1" s="1"/>
  <c r="E269" i="1"/>
  <c r="E268" i="1" s="1"/>
  <c r="D269" i="1"/>
  <c r="O268" i="1"/>
  <c r="M268" i="1"/>
  <c r="L268" i="1"/>
  <c r="I268" i="1"/>
  <c r="H268" i="1"/>
  <c r="G268" i="1"/>
  <c r="D268" i="1"/>
  <c r="C267" i="1"/>
  <c r="O266" i="1"/>
  <c r="N266" i="1"/>
  <c r="M266" i="1"/>
  <c r="L266" i="1"/>
  <c r="K266" i="1"/>
  <c r="J266" i="1"/>
  <c r="I266" i="1"/>
  <c r="H266" i="1"/>
  <c r="G266" i="1"/>
  <c r="F266" i="1"/>
  <c r="E266" i="1"/>
  <c r="D266" i="1"/>
  <c r="C265" i="1"/>
  <c r="O264" i="1"/>
  <c r="N264" i="1"/>
  <c r="N263" i="1" s="1"/>
  <c r="M264" i="1"/>
  <c r="M263" i="1" s="1"/>
  <c r="L264" i="1"/>
  <c r="K264" i="1"/>
  <c r="J264" i="1"/>
  <c r="J263" i="1" s="1"/>
  <c r="I264" i="1"/>
  <c r="I263" i="1" s="1"/>
  <c r="H264" i="1"/>
  <c r="G264" i="1"/>
  <c r="F264" i="1"/>
  <c r="F263" i="1" s="1"/>
  <c r="E264" i="1"/>
  <c r="E263" i="1" s="1"/>
  <c r="D264" i="1"/>
  <c r="O263" i="1"/>
  <c r="L263" i="1"/>
  <c r="K263" i="1"/>
  <c r="H263" i="1"/>
  <c r="G263" i="1"/>
  <c r="D263" i="1"/>
  <c r="C262" i="1"/>
  <c r="C261" i="1"/>
  <c r="O260" i="1"/>
  <c r="N260" i="1"/>
  <c r="M260" i="1"/>
  <c r="M259" i="1" s="1"/>
  <c r="M258" i="1" s="1"/>
  <c r="L260" i="1"/>
  <c r="K260" i="1"/>
  <c r="J260" i="1"/>
  <c r="J259" i="1" s="1"/>
  <c r="I260" i="1"/>
  <c r="I259" i="1" s="1"/>
  <c r="I258" i="1" s="1"/>
  <c r="H260" i="1"/>
  <c r="G260" i="1"/>
  <c r="F260" i="1"/>
  <c r="F259" i="1" s="1"/>
  <c r="E260" i="1"/>
  <c r="E259" i="1" s="1"/>
  <c r="D260" i="1"/>
  <c r="D259" i="1" s="1"/>
  <c r="D258" i="1" s="1"/>
  <c r="O259" i="1"/>
  <c r="N259" i="1"/>
  <c r="L259" i="1"/>
  <c r="L258" i="1" s="1"/>
  <c r="K259" i="1"/>
  <c r="H259" i="1"/>
  <c r="G259" i="1"/>
  <c r="H258" i="1"/>
  <c r="C257" i="1"/>
  <c r="C256" i="1"/>
  <c r="C255" i="1"/>
  <c r="O254" i="1"/>
  <c r="N254" i="1"/>
  <c r="M254" i="1"/>
  <c r="L254" i="1"/>
  <c r="K254" i="1"/>
  <c r="J254" i="1"/>
  <c r="I254" i="1"/>
  <c r="H254" i="1"/>
  <c r="G254" i="1"/>
  <c r="F254" i="1"/>
  <c r="E254" i="1"/>
  <c r="D254" i="1"/>
  <c r="O253" i="1"/>
  <c r="N253" i="1"/>
  <c r="M253" i="1"/>
  <c r="L253" i="1"/>
  <c r="K253" i="1"/>
  <c r="J253" i="1"/>
  <c r="I253" i="1"/>
  <c r="H253" i="1"/>
  <c r="G253" i="1"/>
  <c r="F253" i="1"/>
  <c r="E253" i="1"/>
  <c r="D253" i="1"/>
  <c r="C252" i="1"/>
  <c r="C251" i="1"/>
  <c r="C250" i="1"/>
  <c r="C249" i="1"/>
  <c r="O248" i="1"/>
  <c r="N248" i="1"/>
  <c r="M248" i="1"/>
  <c r="L248" i="1"/>
  <c r="K248" i="1"/>
  <c r="K247" i="1" s="1"/>
  <c r="J248" i="1"/>
  <c r="J247" i="1" s="1"/>
  <c r="I248" i="1"/>
  <c r="H248" i="1"/>
  <c r="H247" i="1" s="1"/>
  <c r="G248" i="1"/>
  <c r="G247" i="1" s="1"/>
  <c r="F248" i="1"/>
  <c r="E248" i="1"/>
  <c r="D248" i="1"/>
  <c r="O247" i="1"/>
  <c r="N247" i="1"/>
  <c r="M247" i="1"/>
  <c r="L247" i="1"/>
  <c r="I247" i="1"/>
  <c r="F247" i="1"/>
  <c r="E247" i="1"/>
  <c r="O244" i="1"/>
  <c r="N244" i="1"/>
  <c r="M244" i="1"/>
  <c r="L244" i="1"/>
  <c r="K244" i="1"/>
  <c r="K243" i="1" s="1"/>
  <c r="J244" i="1"/>
  <c r="J243" i="1" s="1"/>
  <c r="I244" i="1"/>
  <c r="I243" i="1" s="1"/>
  <c r="H244" i="1"/>
  <c r="H243" i="1" s="1"/>
  <c r="G244" i="1"/>
  <c r="G243" i="1" s="1"/>
  <c r="F244" i="1"/>
  <c r="F243" i="1" s="1"/>
  <c r="E244" i="1"/>
  <c r="E243" i="1" s="1"/>
  <c r="D244" i="1"/>
  <c r="O243" i="1"/>
  <c r="N243" i="1"/>
  <c r="M243" i="1"/>
  <c r="L243" i="1"/>
  <c r="C241" i="1"/>
  <c r="C240" i="1"/>
  <c r="O239" i="1"/>
  <c r="N239" i="1"/>
  <c r="M239" i="1"/>
  <c r="L239" i="1"/>
  <c r="K239" i="1"/>
  <c r="J239" i="1"/>
  <c r="I239" i="1"/>
  <c r="H239" i="1"/>
  <c r="G239" i="1"/>
  <c r="F239" i="1"/>
  <c r="E239" i="1"/>
  <c r="D239" i="1"/>
  <c r="C238" i="1"/>
  <c r="O237" i="1"/>
  <c r="N237" i="1"/>
  <c r="M237" i="1"/>
  <c r="L237" i="1"/>
  <c r="K237" i="1"/>
  <c r="J237" i="1"/>
  <c r="I237" i="1"/>
  <c r="H237" i="1"/>
  <c r="G237" i="1"/>
  <c r="F237" i="1"/>
  <c r="E237" i="1"/>
  <c r="D237" i="1"/>
  <c r="C236" i="1"/>
  <c r="O235" i="1"/>
  <c r="O231" i="1" s="1"/>
  <c r="N235" i="1"/>
  <c r="M235" i="1"/>
  <c r="L235" i="1"/>
  <c r="K235" i="1"/>
  <c r="K231" i="1" s="1"/>
  <c r="J235" i="1"/>
  <c r="I235" i="1"/>
  <c r="I231" i="1" s="1"/>
  <c r="H235" i="1"/>
  <c r="G235" i="1"/>
  <c r="G231" i="1" s="1"/>
  <c r="F235" i="1"/>
  <c r="E235" i="1"/>
  <c r="D235" i="1"/>
  <c r="C234" i="1"/>
  <c r="O233" i="1"/>
  <c r="N233" i="1"/>
  <c r="M233" i="1"/>
  <c r="L233" i="1"/>
  <c r="L231" i="1" s="1"/>
  <c r="K233" i="1"/>
  <c r="J233" i="1"/>
  <c r="I233" i="1"/>
  <c r="H233" i="1"/>
  <c r="H231" i="1" s="1"/>
  <c r="G233" i="1"/>
  <c r="F233" i="1"/>
  <c r="E233" i="1"/>
  <c r="D233" i="1"/>
  <c r="C233" i="1" s="1"/>
  <c r="C232" i="1"/>
  <c r="M231" i="1"/>
  <c r="E231" i="1"/>
  <c r="C230" i="1"/>
  <c r="O229" i="1"/>
  <c r="N229" i="1"/>
  <c r="M229" i="1"/>
  <c r="L229" i="1"/>
  <c r="K229" i="1"/>
  <c r="J229" i="1"/>
  <c r="I229" i="1"/>
  <c r="H229" i="1"/>
  <c r="G229" i="1"/>
  <c r="F229" i="1"/>
  <c r="E229" i="1"/>
  <c r="D229" i="1"/>
  <c r="O228" i="1"/>
  <c r="N228" i="1"/>
  <c r="M228" i="1"/>
  <c r="L228" i="1"/>
  <c r="K228" i="1"/>
  <c r="J228" i="1"/>
  <c r="I228" i="1"/>
  <c r="H228" i="1"/>
  <c r="G228" i="1"/>
  <c r="F228" i="1"/>
  <c r="E228" i="1"/>
  <c r="D228" i="1"/>
  <c r="L225" i="1"/>
  <c r="K225" i="1"/>
  <c r="J225" i="1"/>
  <c r="G225" i="1"/>
  <c r="F225" i="1"/>
  <c r="E225" i="1"/>
  <c r="D225" i="1"/>
  <c r="O225" i="1"/>
  <c r="N225" i="1"/>
  <c r="M225" i="1"/>
  <c r="I225" i="1"/>
  <c r="C224" i="1"/>
  <c r="C223" i="1"/>
  <c r="O222" i="1"/>
  <c r="N222" i="1"/>
  <c r="M222" i="1"/>
  <c r="L222" i="1"/>
  <c r="K222" i="1"/>
  <c r="J222" i="1"/>
  <c r="I222" i="1"/>
  <c r="H222" i="1"/>
  <c r="G222" i="1"/>
  <c r="F222" i="1"/>
  <c r="E222" i="1"/>
  <c r="D222" i="1"/>
  <c r="C221" i="1"/>
  <c r="O220" i="1"/>
  <c r="N220" i="1"/>
  <c r="M220" i="1"/>
  <c r="L220" i="1"/>
  <c r="K220" i="1"/>
  <c r="J220" i="1"/>
  <c r="I220" i="1"/>
  <c r="H220" i="1"/>
  <c r="G220" i="1"/>
  <c r="F220" i="1"/>
  <c r="E220" i="1"/>
  <c r="D220" i="1"/>
  <c r="C219" i="1"/>
  <c r="O218" i="1"/>
  <c r="N218" i="1"/>
  <c r="M218" i="1"/>
  <c r="L218" i="1"/>
  <c r="K218" i="1"/>
  <c r="J218" i="1"/>
  <c r="I218" i="1"/>
  <c r="H218" i="1"/>
  <c r="G218" i="1"/>
  <c r="F218" i="1"/>
  <c r="E218" i="1"/>
  <c r="D218" i="1"/>
  <c r="C217" i="1"/>
  <c r="O216" i="1"/>
  <c r="N216" i="1"/>
  <c r="M216" i="1"/>
  <c r="L216" i="1"/>
  <c r="K216" i="1"/>
  <c r="J216" i="1"/>
  <c r="I216" i="1"/>
  <c r="H216" i="1"/>
  <c r="G216" i="1"/>
  <c r="F216" i="1"/>
  <c r="E216" i="1"/>
  <c r="C216" i="1" s="1"/>
  <c r="D216" i="1"/>
  <c r="O214" i="1"/>
  <c r="N214" i="1"/>
  <c r="M214" i="1"/>
  <c r="L214" i="1"/>
  <c r="K214" i="1"/>
  <c r="J214" i="1"/>
  <c r="I214" i="1"/>
  <c r="H214" i="1"/>
  <c r="G214" i="1"/>
  <c r="F214" i="1"/>
  <c r="E214" i="1"/>
  <c r="D214" i="1"/>
  <c r="C213" i="1"/>
  <c r="O212" i="1"/>
  <c r="N212" i="1"/>
  <c r="M212" i="1"/>
  <c r="L212" i="1"/>
  <c r="K212" i="1"/>
  <c r="J212" i="1"/>
  <c r="I212" i="1"/>
  <c r="H212" i="1"/>
  <c r="G212" i="1"/>
  <c r="F212" i="1"/>
  <c r="E212" i="1"/>
  <c r="D212" i="1"/>
  <c r="C211" i="1"/>
  <c r="O210" i="1"/>
  <c r="N210" i="1"/>
  <c r="M210" i="1"/>
  <c r="L210" i="1"/>
  <c r="K210" i="1"/>
  <c r="J210" i="1"/>
  <c r="I210" i="1"/>
  <c r="H210" i="1"/>
  <c r="G210" i="1"/>
  <c r="F210" i="1"/>
  <c r="E210" i="1"/>
  <c r="D210" i="1"/>
  <c r="C207" i="1"/>
  <c r="O206" i="1"/>
  <c r="N206" i="1"/>
  <c r="M206" i="1"/>
  <c r="L206" i="1"/>
  <c r="K206" i="1"/>
  <c r="J206" i="1"/>
  <c r="I206" i="1"/>
  <c r="H206" i="1"/>
  <c r="G206" i="1"/>
  <c r="F206" i="1"/>
  <c r="E206" i="1"/>
  <c r="D206" i="1"/>
  <c r="O205" i="1"/>
  <c r="N205" i="1"/>
  <c r="M205" i="1"/>
  <c r="L205" i="1"/>
  <c r="K205" i="1"/>
  <c r="J205" i="1"/>
  <c r="I205" i="1"/>
  <c r="H205" i="1"/>
  <c r="G205" i="1"/>
  <c r="F205" i="1"/>
  <c r="E205" i="1"/>
  <c r="D205" i="1"/>
  <c r="C204" i="1"/>
  <c r="O203" i="1"/>
  <c r="N203" i="1"/>
  <c r="M203" i="1"/>
  <c r="L203" i="1"/>
  <c r="K203" i="1"/>
  <c r="J203" i="1"/>
  <c r="I203" i="1"/>
  <c r="H203" i="1"/>
  <c r="G203" i="1"/>
  <c r="F203" i="1"/>
  <c r="E203" i="1"/>
  <c r="D203" i="1"/>
  <c r="O202" i="1"/>
  <c r="N202" i="1"/>
  <c r="M202" i="1"/>
  <c r="L202" i="1"/>
  <c r="K202" i="1"/>
  <c r="J202" i="1"/>
  <c r="I202" i="1"/>
  <c r="H202" i="1"/>
  <c r="G202" i="1"/>
  <c r="F202" i="1"/>
  <c r="E202" i="1"/>
  <c r="D202" i="1"/>
  <c r="C201" i="1"/>
  <c r="C200" i="1"/>
  <c r="C199" i="1"/>
  <c r="C198" i="1"/>
  <c r="C197" i="1"/>
  <c r="C196" i="1"/>
  <c r="C195" i="1"/>
  <c r="C194" i="1"/>
  <c r="C193" i="1"/>
  <c r="O192" i="1"/>
  <c r="N192" i="1"/>
  <c r="M192" i="1"/>
  <c r="L192" i="1"/>
  <c r="K192" i="1"/>
  <c r="J192" i="1"/>
  <c r="I192" i="1"/>
  <c r="H192" i="1"/>
  <c r="G192" i="1"/>
  <c r="F192" i="1"/>
  <c r="E192" i="1"/>
  <c r="D192" i="1"/>
  <c r="C191" i="1"/>
  <c r="C190" i="1"/>
  <c r="C189" i="1"/>
  <c r="C188" i="1"/>
  <c r="O187" i="1"/>
  <c r="N187" i="1"/>
  <c r="M187" i="1"/>
  <c r="L187" i="1"/>
  <c r="K187" i="1"/>
  <c r="J187" i="1"/>
  <c r="I187" i="1"/>
  <c r="H187" i="1"/>
  <c r="G187" i="1"/>
  <c r="F187" i="1"/>
  <c r="E187" i="1"/>
  <c r="D187" i="1"/>
  <c r="C186" i="1"/>
  <c r="C185" i="1"/>
  <c r="C184" i="1"/>
  <c r="C183" i="1"/>
  <c r="C182" i="1"/>
  <c r="O181" i="1"/>
  <c r="N181" i="1"/>
  <c r="M181" i="1"/>
  <c r="L181" i="1"/>
  <c r="K181" i="1"/>
  <c r="J181" i="1"/>
  <c r="I181" i="1"/>
  <c r="H181" i="1"/>
  <c r="G181" i="1"/>
  <c r="F181" i="1"/>
  <c r="E181" i="1"/>
  <c r="D181" i="1"/>
  <c r="C178" i="1"/>
  <c r="O177" i="1"/>
  <c r="N177" i="1"/>
  <c r="M177" i="1"/>
  <c r="L177" i="1"/>
  <c r="K177" i="1"/>
  <c r="J177" i="1"/>
  <c r="I177" i="1"/>
  <c r="H177" i="1"/>
  <c r="G177" i="1"/>
  <c r="F177" i="1"/>
  <c r="E177" i="1"/>
  <c r="D177" i="1"/>
  <c r="C177" i="1" s="1"/>
  <c r="C176" i="1"/>
  <c r="C175" i="1"/>
  <c r="C174" i="1"/>
  <c r="O173" i="1"/>
  <c r="N173" i="1"/>
  <c r="M173" i="1"/>
  <c r="L173" i="1"/>
  <c r="K173" i="1"/>
  <c r="J173" i="1"/>
  <c r="I173" i="1"/>
  <c r="H173" i="1"/>
  <c r="G173" i="1"/>
  <c r="F173" i="1"/>
  <c r="E173" i="1"/>
  <c r="D173" i="1"/>
  <c r="C172" i="1"/>
  <c r="O171" i="1"/>
  <c r="N171" i="1"/>
  <c r="M171" i="1"/>
  <c r="L171" i="1"/>
  <c r="K171" i="1"/>
  <c r="J171" i="1"/>
  <c r="I171" i="1"/>
  <c r="H171" i="1"/>
  <c r="G171" i="1"/>
  <c r="F171" i="1"/>
  <c r="E171" i="1"/>
  <c r="D171" i="1"/>
  <c r="O169" i="1"/>
  <c r="N169" i="1"/>
  <c r="M169" i="1"/>
  <c r="K169" i="1"/>
  <c r="J169" i="1"/>
  <c r="I169" i="1"/>
  <c r="H169" i="1"/>
  <c r="G169" i="1"/>
  <c r="F169" i="1"/>
  <c r="E169" i="1"/>
  <c r="D169" i="1"/>
  <c r="C168" i="1"/>
  <c r="O167" i="1"/>
  <c r="N167" i="1"/>
  <c r="M167" i="1"/>
  <c r="M166" i="1" s="1"/>
  <c r="L167" i="1"/>
  <c r="K167" i="1"/>
  <c r="J167" i="1"/>
  <c r="I167" i="1"/>
  <c r="H167" i="1"/>
  <c r="G167" i="1"/>
  <c r="F167" i="1"/>
  <c r="E167" i="1"/>
  <c r="D167" i="1"/>
  <c r="C164" i="1"/>
  <c r="C163" i="1"/>
  <c r="C162" i="1"/>
  <c r="C161" i="1"/>
  <c r="O160" i="1"/>
  <c r="O159" i="1" s="1"/>
  <c r="N160" i="1"/>
  <c r="N159" i="1" s="1"/>
  <c r="M160" i="1"/>
  <c r="M159" i="1" s="1"/>
  <c r="L160" i="1"/>
  <c r="L159" i="1" s="1"/>
  <c r="K160" i="1"/>
  <c r="K159" i="1" s="1"/>
  <c r="J160" i="1"/>
  <c r="J159" i="1" s="1"/>
  <c r="I160" i="1"/>
  <c r="I159" i="1" s="1"/>
  <c r="H160" i="1"/>
  <c r="H159" i="1" s="1"/>
  <c r="G160" i="1"/>
  <c r="G159" i="1" s="1"/>
  <c r="F160" i="1"/>
  <c r="F159" i="1" s="1"/>
  <c r="E160" i="1"/>
  <c r="E159" i="1" s="1"/>
  <c r="D160" i="1"/>
  <c r="D159" i="1" s="1"/>
  <c r="C158" i="1"/>
  <c r="C157" i="1"/>
  <c r="C156" i="1"/>
  <c r="C155" i="1"/>
  <c r="C154" i="1"/>
  <c r="C153" i="1"/>
  <c r="O152" i="1"/>
  <c r="N152" i="1"/>
  <c r="M152" i="1"/>
  <c r="L152" i="1"/>
  <c r="K152" i="1"/>
  <c r="J152" i="1"/>
  <c r="I152" i="1"/>
  <c r="H152" i="1"/>
  <c r="G152" i="1"/>
  <c r="F152" i="1"/>
  <c r="E152" i="1"/>
  <c r="D152" i="1"/>
  <c r="C151" i="1"/>
  <c r="C150" i="1"/>
  <c r="C149" i="1"/>
  <c r="O148" i="1"/>
  <c r="N148" i="1"/>
  <c r="M148" i="1"/>
  <c r="L148" i="1"/>
  <c r="K148" i="1"/>
  <c r="J148" i="1"/>
  <c r="I148" i="1"/>
  <c r="H148" i="1"/>
  <c r="G148" i="1"/>
  <c r="F148" i="1"/>
  <c r="E148" i="1"/>
  <c r="D148" i="1"/>
  <c r="C147" i="1"/>
  <c r="C146" i="1"/>
  <c r="C145" i="1"/>
  <c r="O144" i="1"/>
  <c r="N144" i="1"/>
  <c r="M144" i="1"/>
  <c r="L144" i="1"/>
  <c r="K144" i="1"/>
  <c r="J144" i="1"/>
  <c r="I144" i="1"/>
  <c r="H144" i="1"/>
  <c r="G144" i="1"/>
  <c r="F144" i="1"/>
  <c r="E144" i="1"/>
  <c r="D144" i="1"/>
  <c r="C143" i="1"/>
  <c r="C142" i="1"/>
  <c r="C141" i="1"/>
  <c r="C140" i="1"/>
  <c r="C139" i="1"/>
  <c r="C138" i="1"/>
  <c r="C137" i="1"/>
  <c r="C136" i="1"/>
  <c r="O135" i="1"/>
  <c r="N135" i="1"/>
  <c r="M135" i="1"/>
  <c r="L135" i="1"/>
  <c r="K135" i="1"/>
  <c r="J135" i="1"/>
  <c r="I135" i="1"/>
  <c r="H135" i="1"/>
  <c r="G135" i="1"/>
  <c r="F135" i="1"/>
  <c r="E135" i="1"/>
  <c r="D135" i="1"/>
  <c r="C134" i="1"/>
  <c r="C133" i="1"/>
  <c r="C132" i="1"/>
  <c r="C131" i="1"/>
  <c r="C130" i="1"/>
  <c r="C129" i="1"/>
  <c r="C128" i="1"/>
  <c r="C127" i="1"/>
  <c r="O126" i="1"/>
  <c r="N126" i="1"/>
  <c r="M126" i="1"/>
  <c r="L126" i="1"/>
  <c r="K126" i="1"/>
  <c r="J126" i="1"/>
  <c r="I126" i="1"/>
  <c r="H126" i="1"/>
  <c r="G126" i="1"/>
  <c r="F126" i="1"/>
  <c r="E126" i="1"/>
  <c r="D126" i="1"/>
  <c r="C125" i="1"/>
  <c r="C124" i="1"/>
  <c r="C123" i="1"/>
  <c r="C122" i="1"/>
  <c r="C121" i="1"/>
  <c r="C120" i="1"/>
  <c r="O119" i="1"/>
  <c r="N119" i="1"/>
  <c r="M119" i="1"/>
  <c r="L119" i="1"/>
  <c r="K119" i="1"/>
  <c r="J119" i="1"/>
  <c r="I119" i="1"/>
  <c r="H119" i="1"/>
  <c r="G119" i="1"/>
  <c r="F119" i="1"/>
  <c r="E119" i="1"/>
  <c r="D119" i="1"/>
  <c r="C118" i="1"/>
  <c r="C117" i="1"/>
  <c r="C116" i="1"/>
  <c r="O114" i="1"/>
  <c r="N114" i="1"/>
  <c r="M114" i="1"/>
  <c r="L114" i="1"/>
  <c r="K114" i="1"/>
  <c r="J114" i="1"/>
  <c r="I114" i="1"/>
  <c r="H114" i="1"/>
  <c r="G114" i="1"/>
  <c r="F114" i="1"/>
  <c r="E114" i="1"/>
  <c r="D114" i="1"/>
  <c r="C113" i="1"/>
  <c r="C112" i="1"/>
  <c r="C111" i="1"/>
  <c r="O110" i="1"/>
  <c r="N110" i="1"/>
  <c r="M110" i="1"/>
  <c r="L110" i="1"/>
  <c r="K110" i="1"/>
  <c r="J110" i="1"/>
  <c r="I110" i="1"/>
  <c r="H110" i="1"/>
  <c r="G110" i="1"/>
  <c r="F110" i="1"/>
  <c r="E110" i="1"/>
  <c r="D110" i="1"/>
  <c r="C109" i="1"/>
  <c r="C108" i="1"/>
  <c r="C107" i="1"/>
  <c r="O106" i="1"/>
  <c r="N106" i="1"/>
  <c r="M106" i="1"/>
  <c r="L106" i="1"/>
  <c r="K106" i="1"/>
  <c r="J106" i="1"/>
  <c r="I106" i="1"/>
  <c r="H106" i="1"/>
  <c r="G106" i="1"/>
  <c r="F106" i="1"/>
  <c r="E106" i="1"/>
  <c r="D106" i="1"/>
  <c r="C105" i="1"/>
  <c r="C104" i="1"/>
  <c r="C103" i="1"/>
  <c r="O102" i="1"/>
  <c r="N102" i="1"/>
  <c r="M102" i="1"/>
  <c r="L102" i="1"/>
  <c r="K102" i="1"/>
  <c r="J102" i="1"/>
  <c r="I102" i="1"/>
  <c r="H102" i="1"/>
  <c r="G102" i="1"/>
  <c r="F102" i="1"/>
  <c r="E102" i="1"/>
  <c r="D102" i="1"/>
  <c r="C101" i="1"/>
  <c r="C100" i="1"/>
  <c r="C99" i="1"/>
  <c r="C98" i="1"/>
  <c r="O97" i="1"/>
  <c r="N97" i="1"/>
  <c r="M97" i="1"/>
  <c r="L97" i="1"/>
  <c r="K97" i="1"/>
  <c r="J97" i="1"/>
  <c r="I97" i="1"/>
  <c r="H97" i="1"/>
  <c r="G97" i="1"/>
  <c r="F97" i="1"/>
  <c r="E97" i="1"/>
  <c r="D97" i="1"/>
  <c r="C96" i="1"/>
  <c r="C95" i="1"/>
  <c r="C94" i="1"/>
  <c r="C93" i="1"/>
  <c r="C92" i="1"/>
  <c r="C91" i="1"/>
  <c r="C90" i="1"/>
  <c r="O89" i="1"/>
  <c r="N89" i="1"/>
  <c r="M89" i="1"/>
  <c r="L89" i="1"/>
  <c r="K89" i="1"/>
  <c r="J89" i="1"/>
  <c r="I89" i="1"/>
  <c r="H89" i="1"/>
  <c r="G89" i="1"/>
  <c r="F89" i="1"/>
  <c r="E89" i="1"/>
  <c r="D89" i="1"/>
  <c r="C88" i="1"/>
  <c r="C87" i="1"/>
  <c r="C86" i="1"/>
  <c r="O85" i="1"/>
  <c r="N85" i="1"/>
  <c r="M85" i="1"/>
  <c r="L85" i="1"/>
  <c r="K85" i="1"/>
  <c r="J85" i="1"/>
  <c r="I85" i="1"/>
  <c r="H85" i="1"/>
  <c r="G85" i="1"/>
  <c r="F85" i="1"/>
  <c r="E85" i="1"/>
  <c r="D85" i="1"/>
  <c r="C84" i="1"/>
  <c r="C83" i="1"/>
  <c r="C82" i="1"/>
  <c r="C81" i="1"/>
  <c r="O80" i="1"/>
  <c r="N80" i="1"/>
  <c r="M80" i="1"/>
  <c r="L80" i="1"/>
  <c r="K80" i="1"/>
  <c r="J80" i="1"/>
  <c r="I80" i="1"/>
  <c r="H80" i="1"/>
  <c r="G80" i="1"/>
  <c r="F80" i="1"/>
  <c r="E80" i="1"/>
  <c r="D80" i="1"/>
  <c r="C78" i="1"/>
  <c r="C77" i="1"/>
  <c r="C76" i="1"/>
  <c r="C75" i="1"/>
  <c r="C74" i="1"/>
  <c r="C73" i="1"/>
  <c r="O72" i="1"/>
  <c r="N72" i="1"/>
  <c r="M72" i="1"/>
  <c r="L72" i="1"/>
  <c r="K72" i="1"/>
  <c r="J72" i="1"/>
  <c r="I72" i="1"/>
  <c r="H72" i="1"/>
  <c r="G72" i="1"/>
  <c r="F72" i="1"/>
  <c r="E72" i="1"/>
  <c r="D72" i="1"/>
  <c r="C71" i="1"/>
  <c r="C70" i="1"/>
  <c r="C69" i="1"/>
  <c r="O67" i="1"/>
  <c r="N67" i="1"/>
  <c r="M67" i="1"/>
  <c r="L67" i="1"/>
  <c r="K67" i="1"/>
  <c r="J67" i="1"/>
  <c r="I67" i="1"/>
  <c r="H67" i="1"/>
  <c r="G67" i="1"/>
  <c r="F67" i="1"/>
  <c r="E67" i="1"/>
  <c r="D67" i="1"/>
  <c r="C66" i="1"/>
  <c r="O65" i="1"/>
  <c r="N65" i="1"/>
  <c r="M65" i="1"/>
  <c r="L65" i="1"/>
  <c r="K65" i="1"/>
  <c r="J65" i="1"/>
  <c r="I65" i="1"/>
  <c r="H65" i="1"/>
  <c r="G65" i="1"/>
  <c r="F65" i="1"/>
  <c r="E65" i="1"/>
  <c r="D65" i="1"/>
  <c r="C64" i="1"/>
  <c r="C63" i="1"/>
  <c r="C62" i="1"/>
  <c r="C61" i="1"/>
  <c r="C60" i="1"/>
  <c r="O59" i="1"/>
  <c r="N59" i="1"/>
  <c r="M59" i="1"/>
  <c r="L59" i="1"/>
  <c r="K59" i="1"/>
  <c r="J59" i="1"/>
  <c r="I59" i="1"/>
  <c r="H59" i="1"/>
  <c r="G59" i="1"/>
  <c r="F59" i="1"/>
  <c r="E59" i="1"/>
  <c r="D59" i="1"/>
  <c r="C56" i="1"/>
  <c r="O55" i="1"/>
  <c r="N55" i="1"/>
  <c r="M55" i="1"/>
  <c r="L55" i="1"/>
  <c r="L54" i="1" s="1"/>
  <c r="L53" i="1" s="1"/>
  <c r="K55" i="1"/>
  <c r="J55" i="1"/>
  <c r="I55" i="1"/>
  <c r="H55" i="1"/>
  <c r="H54" i="1" s="1"/>
  <c r="H53" i="1" s="1"/>
  <c r="G55" i="1"/>
  <c r="F55" i="1"/>
  <c r="E55" i="1"/>
  <c r="E54" i="1" s="1"/>
  <c r="E53" i="1" s="1"/>
  <c r="D55" i="1"/>
  <c r="C55" i="1" s="1"/>
  <c r="O54" i="1"/>
  <c r="N54" i="1"/>
  <c r="M54" i="1"/>
  <c r="K54" i="1"/>
  <c r="K53" i="1" s="1"/>
  <c r="J54" i="1"/>
  <c r="I54" i="1"/>
  <c r="G54" i="1"/>
  <c r="F54" i="1"/>
  <c r="F53" i="1" s="1"/>
  <c r="O53" i="1"/>
  <c r="N53" i="1"/>
  <c r="M53" i="1"/>
  <c r="J53" i="1"/>
  <c r="I53" i="1"/>
  <c r="G53" i="1"/>
  <c r="C52" i="1"/>
  <c r="C51" i="1"/>
  <c r="C50" i="1"/>
  <c r="C49" i="1"/>
  <c r="C48" i="1"/>
  <c r="O47" i="1"/>
  <c r="N47" i="1"/>
  <c r="M47" i="1"/>
  <c r="L47" i="1"/>
  <c r="K47" i="1"/>
  <c r="J47" i="1"/>
  <c r="I47" i="1"/>
  <c r="H47" i="1"/>
  <c r="G47" i="1"/>
  <c r="F47" i="1"/>
  <c r="E47" i="1"/>
  <c r="D47" i="1"/>
  <c r="C46" i="1"/>
  <c r="C45" i="1"/>
  <c r="O44" i="1"/>
  <c r="N44" i="1"/>
  <c r="M44" i="1"/>
  <c r="L44" i="1"/>
  <c r="K44" i="1"/>
  <c r="J44" i="1"/>
  <c r="I44" i="1"/>
  <c r="H44" i="1"/>
  <c r="G44" i="1"/>
  <c r="F44" i="1"/>
  <c r="E44" i="1"/>
  <c r="C44" i="1" s="1"/>
  <c r="D44" i="1"/>
  <c r="O43" i="1"/>
  <c r="N43" i="1"/>
  <c r="M43" i="1"/>
  <c r="L43" i="1"/>
  <c r="K43" i="1"/>
  <c r="J43" i="1"/>
  <c r="I43" i="1"/>
  <c r="H43" i="1"/>
  <c r="G43" i="1"/>
  <c r="F43" i="1"/>
  <c r="E43" i="1"/>
  <c r="D43" i="1"/>
  <c r="C42" i="1"/>
  <c r="O41" i="1"/>
  <c r="N41" i="1"/>
  <c r="M41" i="1"/>
  <c r="L41" i="1"/>
  <c r="K41" i="1"/>
  <c r="J41" i="1"/>
  <c r="I41" i="1"/>
  <c r="H41" i="1"/>
  <c r="G41" i="1"/>
  <c r="F41" i="1"/>
  <c r="E41" i="1"/>
  <c r="D41" i="1"/>
  <c r="C40" i="1"/>
  <c r="C39" i="1"/>
  <c r="C38" i="1"/>
  <c r="O37" i="1"/>
  <c r="N37" i="1"/>
  <c r="M37" i="1"/>
  <c r="L37" i="1"/>
  <c r="K37" i="1"/>
  <c r="J37" i="1"/>
  <c r="I37" i="1"/>
  <c r="H37" i="1"/>
  <c r="G37" i="1"/>
  <c r="F37" i="1"/>
  <c r="E37" i="1"/>
  <c r="D37" i="1"/>
  <c r="C36" i="1"/>
  <c r="O35" i="1"/>
  <c r="N35" i="1"/>
  <c r="M35" i="1"/>
  <c r="L35" i="1"/>
  <c r="K35" i="1"/>
  <c r="J35" i="1"/>
  <c r="I35" i="1"/>
  <c r="H35" i="1"/>
  <c r="G35" i="1"/>
  <c r="F35" i="1"/>
  <c r="E35" i="1"/>
  <c r="D35" i="1"/>
  <c r="C34" i="1"/>
  <c r="O33" i="1"/>
  <c r="N33" i="1"/>
  <c r="M33" i="1"/>
  <c r="L33" i="1"/>
  <c r="K33" i="1"/>
  <c r="J33" i="1"/>
  <c r="I33" i="1"/>
  <c r="H33" i="1"/>
  <c r="G33" i="1"/>
  <c r="F33" i="1"/>
  <c r="E33" i="1"/>
  <c r="D33" i="1"/>
  <c r="C32" i="1"/>
  <c r="O31" i="1"/>
  <c r="N31" i="1"/>
  <c r="M31" i="1"/>
  <c r="L31" i="1"/>
  <c r="K31" i="1"/>
  <c r="J31" i="1"/>
  <c r="I31" i="1"/>
  <c r="H31" i="1"/>
  <c r="G31" i="1"/>
  <c r="F31" i="1"/>
  <c r="E31" i="1"/>
  <c r="D31" i="1"/>
  <c r="C29" i="1"/>
  <c r="C28" i="1"/>
  <c r="C27" i="1"/>
  <c r="C26" i="1"/>
  <c r="C25" i="1"/>
  <c r="C24" i="1"/>
  <c r="O22" i="1"/>
  <c r="N22" i="1"/>
  <c r="M22" i="1"/>
  <c r="L22" i="1"/>
  <c r="K22" i="1"/>
  <c r="J22" i="1"/>
  <c r="I22" i="1"/>
  <c r="H22" i="1"/>
  <c r="G22" i="1"/>
  <c r="F22" i="1"/>
  <c r="E22" i="1"/>
  <c r="D22" i="1"/>
  <c r="C21" i="1"/>
  <c r="O19" i="1"/>
  <c r="N19" i="1"/>
  <c r="M19" i="1"/>
  <c r="L19" i="1"/>
  <c r="K19" i="1"/>
  <c r="J19" i="1"/>
  <c r="I19" i="1"/>
  <c r="H19" i="1"/>
  <c r="G19" i="1"/>
  <c r="F19" i="1"/>
  <c r="E19" i="1"/>
  <c r="D19" i="1"/>
  <c r="C18" i="1"/>
  <c r="C17" i="1"/>
  <c r="O16" i="1"/>
  <c r="N16" i="1"/>
  <c r="M16" i="1"/>
  <c r="L16" i="1"/>
  <c r="K16" i="1"/>
  <c r="J16" i="1"/>
  <c r="I16" i="1"/>
  <c r="H16" i="1"/>
  <c r="G16" i="1"/>
  <c r="F16" i="1"/>
  <c r="E16" i="1"/>
  <c r="D16" i="1"/>
  <c r="C14" i="1"/>
  <c r="C13" i="1"/>
  <c r="C12" i="1"/>
  <c r="C11" i="1"/>
  <c r="C10" i="1"/>
  <c r="C9" i="1"/>
  <c r="C8" i="1"/>
  <c r="O7" i="1"/>
  <c r="N7" i="1"/>
  <c r="N6" i="1" s="1"/>
  <c r="M7" i="1"/>
  <c r="M6" i="1" s="1"/>
  <c r="L7" i="1"/>
  <c r="K7" i="1"/>
  <c r="K6" i="1" s="1"/>
  <c r="J7" i="1"/>
  <c r="J6" i="1" s="1"/>
  <c r="I7" i="1"/>
  <c r="H7" i="1"/>
  <c r="H6" i="1" s="1"/>
  <c r="G7" i="1"/>
  <c r="G6" i="1" s="1"/>
  <c r="F7" i="1"/>
  <c r="F6" i="1" s="1"/>
  <c r="E7" i="1"/>
  <c r="E6" i="1" s="1"/>
  <c r="D7" i="1"/>
  <c r="O6" i="1"/>
  <c r="L6" i="1"/>
  <c r="I6" i="1"/>
  <c r="C214" i="1" l="1"/>
  <c r="C220" i="1"/>
  <c r="E209" i="1"/>
  <c r="E208" i="1" s="1"/>
  <c r="O180" i="1"/>
  <c r="I180" i="1"/>
  <c r="I179" i="1" s="1"/>
  <c r="K180" i="1"/>
  <c r="K179" i="1" s="1"/>
  <c r="N242" i="1"/>
  <c r="H242" i="1"/>
  <c r="D247" i="1"/>
  <c r="C247" i="1" s="1"/>
  <c r="C248" i="1"/>
  <c r="F242" i="1"/>
  <c r="J242" i="1"/>
  <c r="O242" i="1"/>
  <c r="G242" i="1"/>
  <c r="K242" i="1"/>
  <c r="G209" i="1"/>
  <c r="G208" i="1" s="1"/>
  <c r="M180" i="1"/>
  <c r="M179" i="1" s="1"/>
  <c r="E180" i="1"/>
  <c r="E179" i="1" s="1"/>
  <c r="I166" i="1"/>
  <c r="E166" i="1"/>
  <c r="C173" i="1"/>
  <c r="C218" i="1"/>
  <c r="E258" i="1"/>
  <c r="C258" i="1" s="1"/>
  <c r="K258" i="1"/>
  <c r="C268" i="1"/>
  <c r="C43" i="1"/>
  <c r="C47" i="1"/>
  <c r="G166" i="1"/>
  <c r="K166" i="1"/>
  <c r="O166" i="1"/>
  <c r="F166" i="1"/>
  <c r="N166" i="1"/>
  <c r="C205" i="1"/>
  <c r="C228" i="1"/>
  <c r="E242" i="1"/>
  <c r="F258" i="1"/>
  <c r="J258" i="1"/>
  <c r="N258" i="1"/>
  <c r="H278" i="1"/>
  <c r="L278" i="1"/>
  <c r="I209" i="1"/>
  <c r="I208" i="1" s="1"/>
  <c r="M209" i="1"/>
  <c r="M208" i="1" s="1"/>
  <c r="F231" i="1"/>
  <c r="J231" i="1"/>
  <c r="N231" i="1"/>
  <c r="G258" i="1"/>
  <c r="O258" i="1"/>
  <c r="C187" i="1"/>
  <c r="K209" i="1"/>
  <c r="K208" i="1" s="1"/>
  <c r="O209" i="1"/>
  <c r="O208" i="1" s="1"/>
  <c r="C222" i="1"/>
  <c r="C264" i="1"/>
  <c r="C273" i="1"/>
  <c r="H180" i="1"/>
  <c r="H179" i="1" s="1"/>
  <c r="J30" i="1"/>
  <c r="C41" i="1"/>
  <c r="C110" i="1"/>
  <c r="C169" i="1"/>
  <c r="H166" i="1"/>
  <c r="L166" i="1"/>
  <c r="C181" i="1"/>
  <c r="C203" i="1"/>
  <c r="C210" i="1"/>
  <c r="H209" i="1"/>
  <c r="L209" i="1"/>
  <c r="L208" i="1" s="1"/>
  <c r="C235" i="1"/>
  <c r="C263" i="1"/>
  <c r="C269" i="1"/>
  <c r="D278" i="1"/>
  <c r="C278" i="1" s="1"/>
  <c r="C279" i="1"/>
  <c r="C282" i="1"/>
  <c r="D180" i="1"/>
  <c r="D179" i="1" s="1"/>
  <c r="C65" i="1"/>
  <c r="C106" i="1"/>
  <c r="C119" i="1"/>
  <c r="C171" i="1"/>
  <c r="O179" i="1"/>
  <c r="F180" i="1"/>
  <c r="F179" i="1" s="1"/>
  <c r="J180" i="1"/>
  <c r="J179" i="1" s="1"/>
  <c r="N180" i="1"/>
  <c r="N179" i="1" s="1"/>
  <c r="C202" i="1"/>
  <c r="C229" i="1"/>
  <c r="C237" i="1"/>
  <c r="C259" i="1"/>
  <c r="C260" i="1"/>
  <c r="C274" i="1"/>
  <c r="L180" i="1"/>
  <c r="L179" i="1" s="1"/>
  <c r="C288" i="1"/>
  <c r="D54" i="1"/>
  <c r="C102" i="1"/>
  <c r="J166" i="1"/>
  <c r="G180" i="1"/>
  <c r="G179" i="1" s="1"/>
  <c r="C206" i="1"/>
  <c r="F209" i="1"/>
  <c r="F208" i="1" s="1"/>
  <c r="J209" i="1"/>
  <c r="J208" i="1" s="1"/>
  <c r="N209" i="1"/>
  <c r="N208" i="1" s="1"/>
  <c r="D231" i="1"/>
  <c r="C231" i="1" s="1"/>
  <c r="C239" i="1"/>
  <c r="M242" i="1"/>
  <c r="C266" i="1"/>
  <c r="O58" i="1"/>
  <c r="M58" i="1"/>
  <c r="K58" i="1"/>
  <c r="L242" i="1"/>
  <c r="I242" i="1"/>
  <c r="C253" i="1"/>
  <c r="C254" i="1"/>
  <c r="C244" i="1"/>
  <c r="D243" i="1"/>
  <c r="C226" i="1"/>
  <c r="H225" i="1"/>
  <c r="C212" i="1"/>
  <c r="D209" i="1"/>
  <c r="C192" i="1"/>
  <c r="D166" i="1"/>
  <c r="C167" i="1"/>
  <c r="C160" i="1"/>
  <c r="C159" i="1"/>
  <c r="C152" i="1"/>
  <c r="C148" i="1"/>
  <c r="C144" i="1"/>
  <c r="C135" i="1"/>
  <c r="E79" i="1"/>
  <c r="O79" i="1"/>
  <c r="C126" i="1"/>
  <c r="D79" i="1"/>
  <c r="C114" i="1"/>
  <c r="L79" i="1"/>
  <c r="K79" i="1"/>
  <c r="C97" i="1"/>
  <c r="F79" i="1"/>
  <c r="N79" i="1"/>
  <c r="G79" i="1"/>
  <c r="M79" i="1"/>
  <c r="J79" i="1"/>
  <c r="I79" i="1"/>
  <c r="C89" i="1"/>
  <c r="C85" i="1"/>
  <c r="H79" i="1"/>
  <c r="C80" i="1"/>
  <c r="I58" i="1"/>
  <c r="G58" i="1"/>
  <c r="C72" i="1"/>
  <c r="N58" i="1"/>
  <c r="J58" i="1"/>
  <c r="F58" i="1"/>
  <c r="L58" i="1"/>
  <c r="H58" i="1"/>
  <c r="C67" i="1"/>
  <c r="E58" i="1"/>
  <c r="C59" i="1"/>
  <c r="D58" i="1"/>
  <c r="N30" i="1"/>
  <c r="C37" i="1"/>
  <c r="F30" i="1"/>
  <c r="M30" i="1"/>
  <c r="K30" i="1"/>
  <c r="H30" i="1"/>
  <c r="E30" i="1"/>
  <c r="C35" i="1"/>
  <c r="D30" i="1"/>
  <c r="O30" i="1"/>
  <c r="L30" i="1"/>
  <c r="I30" i="1"/>
  <c r="G30" i="1"/>
  <c r="C33" i="1"/>
  <c r="C31" i="1"/>
  <c r="G15" i="1"/>
  <c r="C22" i="1"/>
  <c r="N15" i="1"/>
  <c r="F15" i="1"/>
  <c r="O15" i="1"/>
  <c r="M15" i="1"/>
  <c r="L15" i="1"/>
  <c r="K15" i="1"/>
  <c r="J15" i="1"/>
  <c r="I15" i="1"/>
  <c r="H15" i="1"/>
  <c r="E15" i="1"/>
  <c r="C19" i="1"/>
  <c r="D15" i="1"/>
  <c r="C7" i="1"/>
  <c r="D6" i="1"/>
  <c r="C16" i="1"/>
  <c r="D287" i="1"/>
  <c r="H5" i="1" l="1"/>
  <c r="J5" i="1"/>
  <c r="F5" i="1"/>
  <c r="H208" i="1"/>
  <c r="C179" i="1"/>
  <c r="C166" i="1"/>
  <c r="C180" i="1"/>
  <c r="N5" i="1"/>
  <c r="C54" i="1"/>
  <c r="D53" i="1"/>
  <c r="C53" i="1" s="1"/>
  <c r="O5" i="1"/>
  <c r="K57" i="1"/>
  <c r="O57" i="1"/>
  <c r="M57" i="1"/>
  <c r="K5" i="1"/>
  <c r="E5" i="1"/>
  <c r="C243" i="1"/>
  <c r="D242" i="1"/>
  <c r="C242" i="1" s="1"/>
  <c r="C225" i="1"/>
  <c r="C209" i="1"/>
  <c r="D208" i="1"/>
  <c r="E57" i="1"/>
  <c r="L57" i="1"/>
  <c r="I57" i="1"/>
  <c r="F57" i="1"/>
  <c r="N57" i="1"/>
  <c r="G57" i="1"/>
  <c r="J57" i="1"/>
  <c r="C79" i="1"/>
  <c r="H57" i="1"/>
  <c r="C58" i="1"/>
  <c r="D57" i="1"/>
  <c r="M5" i="1"/>
  <c r="I5" i="1"/>
  <c r="G5" i="1"/>
  <c r="L5" i="1"/>
  <c r="C30" i="1"/>
  <c r="C15" i="1"/>
  <c r="C6" i="1"/>
  <c r="D5" i="1"/>
  <c r="C287" i="1"/>
  <c r="D286" i="1"/>
  <c r="H293" i="1" l="1"/>
  <c r="J293" i="1"/>
  <c r="F293" i="1"/>
  <c r="C208" i="1"/>
  <c r="N293" i="1"/>
  <c r="O293" i="1"/>
  <c r="M293" i="1"/>
  <c r="K293" i="1"/>
  <c r="E293" i="1"/>
  <c r="L293" i="1"/>
  <c r="I293" i="1"/>
  <c r="G293" i="1"/>
  <c r="C57" i="1"/>
  <c r="C5" i="1"/>
  <c r="C286" i="1"/>
  <c r="D293" i="1"/>
  <c r="C293" i="1" l="1"/>
  <c r="D16" i="2"/>
  <c r="D25" i="2"/>
  <c r="D30" i="2"/>
  <c r="D37" i="2"/>
  <c r="D39" i="2"/>
  <c r="D43" i="2"/>
  <c r="D52" i="2"/>
  <c r="C147" i="2" l="1"/>
  <c r="C429" i="2" l="1"/>
  <c r="C427" i="2"/>
  <c r="C426" i="2"/>
  <c r="O425" i="2"/>
  <c r="N425" i="2"/>
  <c r="M425" i="2"/>
  <c r="L425" i="2"/>
  <c r="K425" i="2"/>
  <c r="J425" i="2"/>
  <c r="I425" i="2"/>
  <c r="H425" i="2"/>
  <c r="G425" i="2"/>
  <c r="F425" i="2"/>
  <c r="E425" i="2"/>
  <c r="D425" i="2"/>
  <c r="C425" i="2"/>
  <c r="C424" i="2"/>
  <c r="O423" i="2"/>
  <c r="N423" i="2"/>
  <c r="M423" i="2"/>
  <c r="L423" i="2"/>
  <c r="K423" i="2"/>
  <c r="J423" i="2"/>
  <c r="I423" i="2"/>
  <c r="H423" i="2"/>
  <c r="G423" i="2"/>
  <c r="F423" i="2"/>
  <c r="E423" i="2"/>
  <c r="D423" i="2"/>
  <c r="C422" i="2"/>
  <c r="C421" i="2"/>
  <c r="O420" i="2"/>
  <c r="N420" i="2"/>
  <c r="M420" i="2"/>
  <c r="L420" i="2"/>
  <c r="K420" i="2"/>
  <c r="J420" i="2"/>
  <c r="I420" i="2"/>
  <c r="H420" i="2"/>
  <c r="G420" i="2"/>
  <c r="F420" i="2"/>
  <c r="E420" i="2"/>
  <c r="D420" i="2"/>
  <c r="C419" i="2"/>
  <c r="C418" i="2"/>
  <c r="O417" i="2"/>
  <c r="N417" i="2"/>
  <c r="M417" i="2"/>
  <c r="L417" i="2"/>
  <c r="K417" i="2"/>
  <c r="J417" i="2"/>
  <c r="I417" i="2"/>
  <c r="H417" i="2"/>
  <c r="G417" i="2"/>
  <c r="F417" i="2"/>
  <c r="E417" i="2"/>
  <c r="D417" i="2"/>
  <c r="C416" i="2"/>
  <c r="C415" i="2"/>
  <c r="C414" i="2"/>
  <c r="C413" i="2"/>
  <c r="C412" i="2"/>
  <c r="C411" i="2"/>
  <c r="C410" i="2"/>
  <c r="C409" i="2"/>
  <c r="O408" i="2"/>
  <c r="N408" i="2"/>
  <c r="M408" i="2"/>
  <c r="L408" i="2"/>
  <c r="K408" i="2"/>
  <c r="J408" i="2"/>
  <c r="I408" i="2"/>
  <c r="H408" i="2"/>
  <c r="G408" i="2"/>
  <c r="F408" i="2"/>
  <c r="E408" i="2"/>
  <c r="D408" i="2"/>
  <c r="C407" i="2"/>
  <c r="C406" i="2"/>
  <c r="C405" i="2"/>
  <c r="C404" i="2"/>
  <c r="C403" i="2"/>
  <c r="C402" i="2"/>
  <c r="C401" i="2"/>
  <c r="C400" i="2"/>
  <c r="O399" i="2"/>
  <c r="N399" i="2"/>
  <c r="M399" i="2"/>
  <c r="L399" i="2"/>
  <c r="K399" i="2"/>
  <c r="J399" i="2"/>
  <c r="I399" i="2"/>
  <c r="H399" i="2"/>
  <c r="G399" i="2"/>
  <c r="F399" i="2"/>
  <c r="E399" i="2"/>
  <c r="D399" i="2"/>
  <c r="C397" i="2"/>
  <c r="C396" i="2"/>
  <c r="C395" i="2"/>
  <c r="O394" i="2"/>
  <c r="N394" i="2"/>
  <c r="M394" i="2"/>
  <c r="L394" i="2"/>
  <c r="L380" i="2" s="1"/>
  <c r="K394" i="2"/>
  <c r="J394" i="2"/>
  <c r="I394" i="2"/>
  <c r="H394" i="2"/>
  <c r="G394" i="2"/>
  <c r="F394" i="2"/>
  <c r="E394" i="2"/>
  <c r="D394" i="2"/>
  <c r="C393" i="2"/>
  <c r="C392" i="2"/>
  <c r="C391" i="2"/>
  <c r="C390" i="2"/>
  <c r="C389" i="2"/>
  <c r="O388" i="2"/>
  <c r="N388" i="2"/>
  <c r="M388" i="2"/>
  <c r="L388" i="2"/>
  <c r="K388" i="2"/>
  <c r="J388" i="2"/>
  <c r="I388" i="2"/>
  <c r="H388" i="2"/>
  <c r="G388" i="2"/>
  <c r="F388" i="2"/>
  <c r="E388" i="2"/>
  <c r="D388" i="2"/>
  <c r="C387" i="2"/>
  <c r="C386" i="2"/>
  <c r="C385" i="2"/>
  <c r="C384" i="2"/>
  <c r="C383" i="2"/>
  <c r="C382" i="2"/>
  <c r="O381" i="2"/>
  <c r="N381" i="2"/>
  <c r="M381" i="2"/>
  <c r="L381" i="2"/>
  <c r="K381" i="2"/>
  <c r="K380" i="2" s="1"/>
  <c r="J381" i="2"/>
  <c r="I381" i="2"/>
  <c r="H381" i="2"/>
  <c r="G381" i="2"/>
  <c r="F381" i="2"/>
  <c r="E381" i="2"/>
  <c r="D381" i="2"/>
  <c r="I380" i="2"/>
  <c r="C379" i="2"/>
  <c r="C378" i="2"/>
  <c r="C377" i="2"/>
  <c r="O376" i="2"/>
  <c r="N376" i="2"/>
  <c r="M376" i="2"/>
  <c r="L376" i="2"/>
  <c r="K376" i="2"/>
  <c r="J376" i="2"/>
  <c r="I376" i="2"/>
  <c r="H376" i="2"/>
  <c r="G376" i="2"/>
  <c r="F376" i="2"/>
  <c r="E376" i="2"/>
  <c r="D376" i="2"/>
  <c r="C375" i="2"/>
  <c r="C374" i="2"/>
  <c r="O373" i="2"/>
  <c r="N373" i="2"/>
  <c r="M373" i="2"/>
  <c r="L373" i="2"/>
  <c r="K373" i="2"/>
  <c r="J373" i="2"/>
  <c r="I373" i="2"/>
  <c r="H373" i="2"/>
  <c r="G373" i="2"/>
  <c r="F373" i="2"/>
  <c r="E373" i="2"/>
  <c r="D373" i="2"/>
  <c r="C372" i="2"/>
  <c r="C371" i="2"/>
  <c r="C370" i="2"/>
  <c r="C369" i="2"/>
  <c r="C368" i="2"/>
  <c r="C367" i="2"/>
  <c r="C366" i="2"/>
  <c r="C365" i="2"/>
  <c r="C364" i="2"/>
  <c r="O363" i="2"/>
  <c r="N363" i="2"/>
  <c r="M363" i="2"/>
  <c r="L363" i="2"/>
  <c r="K363" i="2"/>
  <c r="J363" i="2"/>
  <c r="I363" i="2"/>
  <c r="H363" i="2"/>
  <c r="G363" i="2"/>
  <c r="F363" i="2"/>
  <c r="E363" i="2"/>
  <c r="D363" i="2"/>
  <c r="C362" i="2"/>
  <c r="C361" i="2"/>
  <c r="C360" i="2"/>
  <c r="C359" i="2"/>
  <c r="C358" i="2"/>
  <c r="C357" i="2"/>
  <c r="C356" i="2"/>
  <c r="C355" i="2"/>
  <c r="C354" i="2"/>
  <c r="O353" i="2"/>
  <c r="N353" i="2"/>
  <c r="M353" i="2"/>
  <c r="L353" i="2"/>
  <c r="K353" i="2"/>
  <c r="J353" i="2"/>
  <c r="I353" i="2"/>
  <c r="H353" i="2"/>
  <c r="G353" i="2"/>
  <c r="F353" i="2"/>
  <c r="E353" i="2"/>
  <c r="D353" i="2"/>
  <c r="C352" i="2"/>
  <c r="C351" i="2"/>
  <c r="C350" i="2"/>
  <c r="C349" i="2"/>
  <c r="C348" i="2"/>
  <c r="C347" i="2"/>
  <c r="O346" i="2"/>
  <c r="N346" i="2"/>
  <c r="M346" i="2"/>
  <c r="L346" i="2"/>
  <c r="K346" i="2"/>
  <c r="J346" i="2"/>
  <c r="J332" i="2" s="1"/>
  <c r="I346" i="2"/>
  <c r="H346" i="2"/>
  <c r="G346" i="2"/>
  <c r="F346" i="2"/>
  <c r="E346" i="2"/>
  <c r="D346" i="2"/>
  <c r="C345" i="2"/>
  <c r="C344" i="2"/>
  <c r="C343" i="2"/>
  <c r="C342" i="2"/>
  <c r="C341" i="2"/>
  <c r="C340" i="2"/>
  <c r="C339" i="2"/>
  <c r="C338" i="2"/>
  <c r="C337" i="2"/>
  <c r="O336" i="2"/>
  <c r="N336" i="2"/>
  <c r="M336" i="2"/>
  <c r="L336" i="2"/>
  <c r="K336" i="2"/>
  <c r="J336" i="2"/>
  <c r="I336" i="2"/>
  <c r="H336" i="2"/>
  <c r="G336" i="2"/>
  <c r="F336" i="2"/>
  <c r="E336" i="2"/>
  <c r="D336" i="2"/>
  <c r="C335" i="2"/>
  <c r="C334" i="2"/>
  <c r="O333" i="2"/>
  <c r="N333" i="2"/>
  <c r="M333" i="2"/>
  <c r="L333" i="2"/>
  <c r="K333" i="2"/>
  <c r="J333" i="2"/>
  <c r="I333" i="2"/>
  <c r="H333" i="2"/>
  <c r="G333" i="2"/>
  <c r="F333" i="2"/>
  <c r="E333" i="2"/>
  <c r="C333" i="2" s="1"/>
  <c r="D333" i="2"/>
  <c r="C331" i="2"/>
  <c r="C330" i="2"/>
  <c r="O329" i="2"/>
  <c r="N329" i="2"/>
  <c r="M329" i="2"/>
  <c r="L329" i="2"/>
  <c r="K329" i="2"/>
  <c r="J329" i="2"/>
  <c r="I329" i="2"/>
  <c r="H329" i="2"/>
  <c r="G329" i="2"/>
  <c r="F329" i="2"/>
  <c r="E329" i="2"/>
  <c r="D329" i="2"/>
  <c r="C328" i="2"/>
  <c r="C327" i="2"/>
  <c r="C326" i="2"/>
  <c r="C325" i="2"/>
  <c r="C324" i="2"/>
  <c r="C323" i="2"/>
  <c r="C322" i="2"/>
  <c r="C321" i="2"/>
  <c r="N320" i="2"/>
  <c r="M320" i="2"/>
  <c r="L320" i="2"/>
  <c r="K320" i="2"/>
  <c r="J320" i="2"/>
  <c r="I320" i="2"/>
  <c r="H320" i="2"/>
  <c r="G320" i="2"/>
  <c r="F320" i="2"/>
  <c r="E320" i="2"/>
  <c r="D320" i="2"/>
  <c r="C319" i="2"/>
  <c r="C318" i="2"/>
  <c r="C317" i="2"/>
  <c r="C316" i="2"/>
  <c r="C315" i="2"/>
  <c r="C314" i="2"/>
  <c r="C313" i="2"/>
  <c r="C312" i="2"/>
  <c r="D311" i="2"/>
  <c r="C311" i="2" s="1"/>
  <c r="C309" i="2"/>
  <c r="C308" i="2"/>
  <c r="C307" i="2"/>
  <c r="C306" i="2"/>
  <c r="C305" i="2"/>
  <c r="C304" i="2"/>
  <c r="C303" i="2"/>
  <c r="C302" i="2"/>
  <c r="C301" i="2"/>
  <c r="O300" i="2"/>
  <c r="N300" i="2"/>
  <c r="M300" i="2"/>
  <c r="L300" i="2"/>
  <c r="K300" i="2"/>
  <c r="J300" i="2"/>
  <c r="I300" i="2"/>
  <c r="H300" i="2"/>
  <c r="G300" i="2"/>
  <c r="F300" i="2"/>
  <c r="E300" i="2"/>
  <c r="D300" i="2"/>
  <c r="C299" i="2"/>
  <c r="C298" i="2"/>
  <c r="C297" i="2"/>
  <c r="C296" i="2"/>
  <c r="O295" i="2"/>
  <c r="N295" i="2"/>
  <c r="M295" i="2"/>
  <c r="L295" i="2"/>
  <c r="K295" i="2"/>
  <c r="J295" i="2"/>
  <c r="I295" i="2"/>
  <c r="H295" i="2"/>
  <c r="G295" i="2"/>
  <c r="F295" i="2"/>
  <c r="E295" i="2"/>
  <c r="D295" i="2"/>
  <c r="C294" i="2"/>
  <c r="C293" i="2"/>
  <c r="C292" i="2"/>
  <c r="C291" i="2"/>
  <c r="C290" i="2"/>
  <c r="C289" i="2"/>
  <c r="C288" i="2"/>
  <c r="C287" i="2"/>
  <c r="C286" i="2"/>
  <c r="O285" i="2"/>
  <c r="N285" i="2"/>
  <c r="M285" i="2"/>
  <c r="L285" i="2"/>
  <c r="K285" i="2"/>
  <c r="J285" i="2"/>
  <c r="I285" i="2"/>
  <c r="H285" i="2"/>
  <c r="G285" i="2"/>
  <c r="F285" i="2"/>
  <c r="E285" i="2"/>
  <c r="D285" i="2"/>
  <c r="C284" i="2"/>
  <c r="C283" i="2"/>
  <c r="C282" i="2"/>
  <c r="C281" i="2"/>
  <c r="C280" i="2"/>
  <c r="C279" i="2"/>
  <c r="C278" i="2"/>
  <c r="C277" i="2"/>
  <c r="O276" i="2"/>
  <c r="N276" i="2"/>
  <c r="M276" i="2"/>
  <c r="L276" i="2"/>
  <c r="K276" i="2"/>
  <c r="J276" i="2"/>
  <c r="I276" i="2"/>
  <c r="H276" i="2"/>
  <c r="G276" i="2"/>
  <c r="F276" i="2"/>
  <c r="E276" i="2"/>
  <c r="C275" i="2"/>
  <c r="O274" i="2"/>
  <c r="N274" i="2"/>
  <c r="M274" i="2"/>
  <c r="L274" i="2"/>
  <c r="K274" i="2"/>
  <c r="J274" i="2"/>
  <c r="I274" i="2"/>
  <c r="H274" i="2"/>
  <c r="G274" i="2"/>
  <c r="F274" i="2"/>
  <c r="E274" i="2"/>
  <c r="D274" i="2"/>
  <c r="C273" i="2"/>
  <c r="C272" i="2"/>
  <c r="C271" i="2"/>
  <c r="C270" i="2"/>
  <c r="C269" i="2"/>
  <c r="C268" i="2"/>
  <c r="O267" i="2"/>
  <c r="N267" i="2"/>
  <c r="M267" i="2"/>
  <c r="L267" i="2"/>
  <c r="K267" i="2"/>
  <c r="J267" i="2"/>
  <c r="I267" i="2"/>
  <c r="H267" i="2"/>
  <c r="G267" i="2"/>
  <c r="F267" i="2"/>
  <c r="E267" i="2"/>
  <c r="D267" i="2"/>
  <c r="C266" i="2"/>
  <c r="C265" i="2"/>
  <c r="O264" i="2"/>
  <c r="N264" i="2"/>
  <c r="M264" i="2"/>
  <c r="L264" i="2"/>
  <c r="K264" i="2"/>
  <c r="J264" i="2"/>
  <c r="I264" i="2"/>
  <c r="H264" i="2"/>
  <c r="G264" i="2"/>
  <c r="F264" i="2"/>
  <c r="E264" i="2"/>
  <c r="D264" i="2"/>
  <c r="C263" i="2"/>
  <c r="C262" i="2"/>
  <c r="C261" i="2"/>
  <c r="C260" i="2"/>
  <c r="O259" i="2"/>
  <c r="N259" i="2"/>
  <c r="M259" i="2"/>
  <c r="L259" i="2"/>
  <c r="K259" i="2"/>
  <c r="J259" i="2"/>
  <c r="I259" i="2"/>
  <c r="H259" i="2"/>
  <c r="G259" i="2"/>
  <c r="F259" i="2"/>
  <c r="E259" i="2"/>
  <c r="D259" i="2"/>
  <c r="C258" i="2"/>
  <c r="C257" i="2"/>
  <c r="C256" i="2"/>
  <c r="C255" i="2"/>
  <c r="C254" i="2"/>
  <c r="C253" i="2"/>
  <c r="O252" i="2"/>
  <c r="D252" i="2"/>
  <c r="C250" i="2"/>
  <c r="C249" i="2"/>
  <c r="C248" i="2"/>
  <c r="O247" i="2"/>
  <c r="N247" i="2"/>
  <c r="M247" i="2"/>
  <c r="L247" i="2"/>
  <c r="K247" i="2"/>
  <c r="J247" i="2"/>
  <c r="I247" i="2"/>
  <c r="H247" i="2"/>
  <c r="G247" i="2"/>
  <c r="F247" i="2"/>
  <c r="E247" i="2"/>
  <c r="D247" i="2"/>
  <c r="C246" i="2"/>
  <c r="C245" i="2"/>
  <c r="C244" i="2"/>
  <c r="C243" i="2"/>
  <c r="C242" i="2"/>
  <c r="O241" i="2"/>
  <c r="N241" i="2"/>
  <c r="M241" i="2"/>
  <c r="L241" i="2"/>
  <c r="K241" i="2"/>
  <c r="J241" i="2"/>
  <c r="I241" i="2"/>
  <c r="H241" i="2"/>
  <c r="G241" i="2"/>
  <c r="F241" i="2"/>
  <c r="E241" i="2"/>
  <c r="D241" i="2"/>
  <c r="C240" i="2"/>
  <c r="O239" i="2"/>
  <c r="N239" i="2"/>
  <c r="M239" i="2"/>
  <c r="L239" i="2"/>
  <c r="K239" i="2"/>
  <c r="J239" i="2"/>
  <c r="I239" i="2"/>
  <c r="H239" i="2"/>
  <c r="G239" i="2"/>
  <c r="F239" i="2"/>
  <c r="E239" i="2"/>
  <c r="D239" i="2"/>
  <c r="C238" i="2"/>
  <c r="C237" i="2"/>
  <c r="C236" i="2"/>
  <c r="C235" i="2"/>
  <c r="C234" i="2"/>
  <c r="C233" i="2"/>
  <c r="O232" i="2"/>
  <c r="N232" i="2"/>
  <c r="M232" i="2"/>
  <c r="L232" i="2"/>
  <c r="K232" i="2"/>
  <c r="J232" i="2"/>
  <c r="I232" i="2"/>
  <c r="H232" i="2"/>
  <c r="G232" i="2"/>
  <c r="F232" i="2"/>
  <c r="E232" i="2"/>
  <c r="D232" i="2"/>
  <c r="C231" i="2"/>
  <c r="C230" i="2"/>
  <c r="C229" i="2"/>
  <c r="O228" i="2"/>
  <c r="N228" i="2"/>
  <c r="M228" i="2"/>
  <c r="L228" i="2"/>
  <c r="K228" i="2"/>
  <c r="J228" i="2"/>
  <c r="I228" i="2"/>
  <c r="H228" i="2"/>
  <c r="G228" i="2"/>
  <c r="F228" i="2"/>
  <c r="E228" i="2"/>
  <c r="D228" i="2"/>
  <c r="C227" i="2"/>
  <c r="C226" i="2"/>
  <c r="C225" i="2"/>
  <c r="C224" i="2"/>
  <c r="C223" i="2"/>
  <c r="C221" i="2"/>
  <c r="C220" i="2"/>
  <c r="O219" i="2"/>
  <c r="N219" i="2"/>
  <c r="M219" i="2"/>
  <c r="L219" i="2"/>
  <c r="K219" i="2"/>
  <c r="J219" i="2"/>
  <c r="I219" i="2"/>
  <c r="H219" i="2"/>
  <c r="G219" i="2"/>
  <c r="F219" i="2"/>
  <c r="E219" i="2"/>
  <c r="D219" i="2"/>
  <c r="C218" i="2"/>
  <c r="C217" i="2"/>
  <c r="C216" i="2"/>
  <c r="C215" i="2"/>
  <c r="C214" i="2"/>
  <c r="C213" i="2"/>
  <c r="C212" i="2"/>
  <c r="C211" i="2"/>
  <c r="C210" i="2"/>
  <c r="O209" i="2"/>
  <c r="N209" i="2"/>
  <c r="M209" i="2"/>
  <c r="L209" i="2"/>
  <c r="K209" i="2"/>
  <c r="J209" i="2"/>
  <c r="I209" i="2"/>
  <c r="H209" i="2"/>
  <c r="G209" i="2"/>
  <c r="F209" i="2"/>
  <c r="E209" i="2"/>
  <c r="D209" i="2"/>
  <c r="C208" i="2"/>
  <c r="C207" i="2"/>
  <c r="C206" i="2"/>
  <c r="C205" i="2"/>
  <c r="C204" i="2"/>
  <c r="O203" i="2"/>
  <c r="N203" i="2"/>
  <c r="M203" i="2"/>
  <c r="L203" i="2"/>
  <c r="K203" i="2"/>
  <c r="J203" i="2"/>
  <c r="I203" i="2"/>
  <c r="H203" i="2"/>
  <c r="G203" i="2"/>
  <c r="F203" i="2"/>
  <c r="E203" i="2"/>
  <c r="D203" i="2"/>
  <c r="C202" i="2"/>
  <c r="C201" i="2"/>
  <c r="C200" i="2"/>
  <c r="C199" i="2"/>
  <c r="C198" i="2"/>
  <c r="C197" i="2"/>
  <c r="C196" i="2"/>
  <c r="C195" i="2"/>
  <c r="C194" i="2"/>
  <c r="O193" i="2"/>
  <c r="N193" i="2"/>
  <c r="M193" i="2"/>
  <c r="L193" i="2"/>
  <c r="K193" i="2"/>
  <c r="J193" i="2"/>
  <c r="I193" i="2"/>
  <c r="H193" i="2"/>
  <c r="G193" i="2"/>
  <c r="F193" i="2"/>
  <c r="E193" i="2"/>
  <c r="C193" i="2" s="1"/>
  <c r="D193" i="2"/>
  <c r="C191" i="2"/>
  <c r="C190" i="2"/>
  <c r="C189" i="2"/>
  <c r="C188" i="2"/>
  <c r="C187" i="2"/>
  <c r="C186" i="2"/>
  <c r="C185" i="2"/>
  <c r="C184" i="2"/>
  <c r="C183" i="2"/>
  <c r="O182" i="2"/>
  <c r="N182" i="2"/>
  <c r="M182" i="2"/>
  <c r="L182" i="2"/>
  <c r="K182" i="2"/>
  <c r="J182" i="2"/>
  <c r="I182" i="2"/>
  <c r="H182" i="2"/>
  <c r="G182" i="2"/>
  <c r="F182" i="2"/>
  <c r="E182" i="2"/>
  <c r="D182" i="2"/>
  <c r="C181" i="2"/>
  <c r="C180" i="2"/>
  <c r="C179" i="2"/>
  <c r="C177" i="2"/>
  <c r="O176" i="2"/>
  <c r="N176" i="2"/>
  <c r="M176" i="2"/>
  <c r="L176" i="2"/>
  <c r="K176" i="2"/>
  <c r="J176" i="2"/>
  <c r="I176" i="2"/>
  <c r="H176" i="2"/>
  <c r="G176" i="2"/>
  <c r="F176" i="2"/>
  <c r="E176" i="2"/>
  <c r="D176" i="2"/>
  <c r="C175" i="2"/>
  <c r="C174" i="2"/>
  <c r="C173" i="2"/>
  <c r="C172" i="2"/>
  <c r="C171" i="2"/>
  <c r="C170" i="2"/>
  <c r="C169" i="2"/>
  <c r="C168" i="2"/>
  <c r="C167" i="2"/>
  <c r="O166" i="2"/>
  <c r="N166" i="2"/>
  <c r="M166" i="2"/>
  <c r="L166" i="2"/>
  <c r="K166" i="2"/>
  <c r="J166" i="2"/>
  <c r="I166" i="2"/>
  <c r="H166" i="2"/>
  <c r="G166" i="2"/>
  <c r="F166" i="2"/>
  <c r="E166" i="2"/>
  <c r="D166" i="2"/>
  <c r="C165" i="2"/>
  <c r="C164" i="2"/>
  <c r="C163" i="2"/>
  <c r="C162" i="2"/>
  <c r="C161" i="2"/>
  <c r="C160" i="2"/>
  <c r="C159" i="2"/>
  <c r="O158" i="2"/>
  <c r="N158" i="2"/>
  <c r="M158" i="2"/>
  <c r="L158" i="2"/>
  <c r="K158" i="2"/>
  <c r="J158" i="2"/>
  <c r="I158" i="2"/>
  <c r="H158" i="2"/>
  <c r="G158" i="2"/>
  <c r="F158" i="2"/>
  <c r="E158" i="2"/>
  <c r="D158" i="2"/>
  <c r="C157" i="2"/>
  <c r="C156" i="2"/>
  <c r="C155" i="2"/>
  <c r="C154" i="2"/>
  <c r="C153" i="2"/>
  <c r="C152" i="2"/>
  <c r="C151" i="2"/>
  <c r="C150" i="2"/>
  <c r="C149" i="2"/>
  <c r="O148" i="2"/>
  <c r="N148" i="2"/>
  <c r="M148" i="2"/>
  <c r="L148" i="2"/>
  <c r="K148" i="2"/>
  <c r="J148" i="2"/>
  <c r="I148" i="2"/>
  <c r="H148" i="2"/>
  <c r="G148" i="2"/>
  <c r="F148" i="2"/>
  <c r="E148" i="2"/>
  <c r="D148" i="2"/>
  <c r="C146" i="2"/>
  <c r="C145" i="2"/>
  <c r="C144" i="2"/>
  <c r="C143" i="2"/>
  <c r="C142" i="2"/>
  <c r="C141" i="2"/>
  <c r="C140" i="2"/>
  <c r="C139" i="2"/>
  <c r="O138" i="2"/>
  <c r="N138" i="2"/>
  <c r="M138" i="2"/>
  <c r="L138" i="2"/>
  <c r="K138" i="2"/>
  <c r="J138" i="2"/>
  <c r="I138" i="2"/>
  <c r="H138" i="2"/>
  <c r="G138" i="2"/>
  <c r="F138" i="2"/>
  <c r="E138" i="2"/>
  <c r="D138" i="2"/>
  <c r="C137" i="2"/>
  <c r="C136" i="2"/>
  <c r="C135" i="2"/>
  <c r="C134" i="2"/>
  <c r="C133" i="2"/>
  <c r="C132" i="2"/>
  <c r="C131" i="2"/>
  <c r="C130" i="2"/>
  <c r="C129" i="2"/>
  <c r="O128" i="2"/>
  <c r="N128" i="2"/>
  <c r="M128" i="2"/>
  <c r="L128" i="2"/>
  <c r="K128" i="2"/>
  <c r="J128" i="2"/>
  <c r="I128" i="2"/>
  <c r="H128" i="2"/>
  <c r="G128" i="2"/>
  <c r="F128" i="2"/>
  <c r="E128" i="2"/>
  <c r="D128" i="2"/>
  <c r="C127" i="2"/>
  <c r="C126" i="2"/>
  <c r="C124" i="2"/>
  <c r="C123" i="2"/>
  <c r="C122" i="2"/>
  <c r="C121" i="2"/>
  <c r="C120" i="2"/>
  <c r="C119" i="2"/>
  <c r="O118" i="2"/>
  <c r="N118" i="2"/>
  <c r="M118" i="2"/>
  <c r="L118" i="2"/>
  <c r="K118" i="2"/>
  <c r="J118" i="2"/>
  <c r="I118" i="2"/>
  <c r="H118" i="2"/>
  <c r="G118" i="2"/>
  <c r="F118" i="2"/>
  <c r="E118" i="2"/>
  <c r="D118" i="2"/>
  <c r="C117" i="2"/>
  <c r="C116" i="2"/>
  <c r="C115" i="2"/>
  <c r="C114" i="2"/>
  <c r="C113" i="2"/>
  <c r="C112" i="2"/>
  <c r="C111" i="2"/>
  <c r="C110" i="2"/>
  <c r="C109" i="2"/>
  <c r="O108" i="2"/>
  <c r="N108" i="2"/>
  <c r="M108" i="2"/>
  <c r="L108" i="2"/>
  <c r="K108" i="2"/>
  <c r="J108" i="2"/>
  <c r="I108" i="2"/>
  <c r="H108" i="2"/>
  <c r="G108" i="2"/>
  <c r="F108" i="2"/>
  <c r="E108" i="2"/>
  <c r="D108" i="2"/>
  <c r="C106" i="2"/>
  <c r="C105" i="2"/>
  <c r="C104" i="2"/>
  <c r="C103" i="2"/>
  <c r="C102" i="2"/>
  <c r="C101" i="2"/>
  <c r="C100" i="2"/>
  <c r="C98" i="2"/>
  <c r="O97" i="2"/>
  <c r="N97" i="2"/>
  <c r="M97" i="2"/>
  <c r="L97" i="2"/>
  <c r="K97" i="2"/>
  <c r="J97" i="2"/>
  <c r="I97" i="2"/>
  <c r="H97" i="2"/>
  <c r="G97" i="2"/>
  <c r="F97" i="2"/>
  <c r="E97" i="2"/>
  <c r="D97" i="2"/>
  <c r="C96" i="2"/>
  <c r="C95" i="2"/>
  <c r="C94" i="2"/>
  <c r="O93" i="2"/>
  <c r="N93" i="2"/>
  <c r="M93" i="2"/>
  <c r="L93" i="2"/>
  <c r="K93" i="2"/>
  <c r="J93" i="2"/>
  <c r="I93" i="2"/>
  <c r="H93" i="2"/>
  <c r="G93" i="2"/>
  <c r="F93" i="2"/>
  <c r="E93" i="2"/>
  <c r="D93" i="2"/>
  <c r="C92" i="2"/>
  <c r="C91" i="2"/>
  <c r="C90" i="2"/>
  <c r="C89" i="2"/>
  <c r="C88" i="2"/>
  <c r="O87" i="2"/>
  <c r="N87" i="2"/>
  <c r="M87" i="2"/>
  <c r="L87" i="2"/>
  <c r="K87" i="2"/>
  <c r="J87" i="2"/>
  <c r="I87" i="2"/>
  <c r="H87" i="2"/>
  <c r="G87" i="2"/>
  <c r="F87" i="2"/>
  <c r="E87" i="2"/>
  <c r="D87" i="2"/>
  <c r="C86" i="2"/>
  <c r="C85" i="2"/>
  <c r="O84" i="2"/>
  <c r="N84" i="2"/>
  <c r="M84" i="2"/>
  <c r="L84" i="2"/>
  <c r="K84" i="2"/>
  <c r="J84" i="2"/>
  <c r="I84" i="2"/>
  <c r="H84" i="2"/>
  <c r="G84" i="2"/>
  <c r="F84" i="2"/>
  <c r="E84" i="2"/>
  <c r="D84" i="2"/>
  <c r="C83" i="2"/>
  <c r="C82" i="2"/>
  <c r="C81" i="2"/>
  <c r="C80" i="2"/>
  <c r="C78" i="2"/>
  <c r="C77" i="2"/>
  <c r="O76" i="2"/>
  <c r="N76" i="2"/>
  <c r="M76" i="2"/>
  <c r="L76" i="2"/>
  <c r="K76" i="2"/>
  <c r="J76" i="2"/>
  <c r="I76" i="2"/>
  <c r="H76" i="2"/>
  <c r="G76" i="2"/>
  <c r="F76" i="2"/>
  <c r="E76" i="2"/>
  <c r="D76" i="2"/>
  <c r="C75" i="2"/>
  <c r="C74" i="2"/>
  <c r="C73" i="2"/>
  <c r="C71" i="2"/>
  <c r="C70" i="2"/>
  <c r="C69" i="2"/>
  <c r="C68" i="2"/>
  <c r="C67" i="2"/>
  <c r="O66" i="2"/>
  <c r="N66" i="2"/>
  <c r="M66" i="2"/>
  <c r="L66" i="2"/>
  <c r="K66" i="2"/>
  <c r="J66" i="2"/>
  <c r="I66" i="2"/>
  <c r="H66" i="2"/>
  <c r="G66" i="2"/>
  <c r="F66" i="2"/>
  <c r="E66" i="2"/>
  <c r="D66" i="2"/>
  <c r="C65" i="2"/>
  <c r="C64" i="2"/>
  <c r="C63" i="2"/>
  <c r="C62" i="2"/>
  <c r="C61" i="2"/>
  <c r="C60" i="2"/>
  <c r="C59" i="2"/>
  <c r="C58" i="2"/>
  <c r="C57" i="2"/>
  <c r="O56" i="2"/>
  <c r="N56" i="2"/>
  <c r="M56" i="2"/>
  <c r="L56" i="2"/>
  <c r="K56" i="2"/>
  <c r="J56" i="2"/>
  <c r="I56" i="2"/>
  <c r="H56" i="2"/>
  <c r="G56" i="2"/>
  <c r="F56" i="2"/>
  <c r="E56" i="2"/>
  <c r="D56" i="2"/>
  <c r="C55" i="2"/>
  <c r="C54" i="2"/>
  <c r="C53" i="2"/>
  <c r="O52" i="2"/>
  <c r="N52" i="2"/>
  <c r="M52" i="2"/>
  <c r="L52" i="2"/>
  <c r="K52" i="2"/>
  <c r="J52" i="2"/>
  <c r="I52" i="2"/>
  <c r="H52" i="2"/>
  <c r="G52" i="2"/>
  <c r="F52" i="2"/>
  <c r="E52" i="2"/>
  <c r="C51" i="2"/>
  <c r="C49" i="2"/>
  <c r="C48" i="2"/>
  <c r="C47" i="2"/>
  <c r="C46" i="2"/>
  <c r="C45" i="2"/>
  <c r="C44" i="2"/>
  <c r="O43" i="2"/>
  <c r="N43" i="2"/>
  <c r="M43" i="2"/>
  <c r="L43" i="2"/>
  <c r="K43" i="2"/>
  <c r="J43" i="2"/>
  <c r="I43" i="2"/>
  <c r="H43" i="2"/>
  <c r="G43" i="2"/>
  <c r="F43" i="2"/>
  <c r="E43" i="2"/>
  <c r="C41" i="2"/>
  <c r="C40" i="2"/>
  <c r="O39" i="2"/>
  <c r="N39" i="2"/>
  <c r="M39" i="2"/>
  <c r="L39" i="2"/>
  <c r="K39" i="2"/>
  <c r="J39" i="2"/>
  <c r="I39" i="2"/>
  <c r="H39" i="2"/>
  <c r="G39" i="2"/>
  <c r="F39" i="2"/>
  <c r="E39" i="2"/>
  <c r="C38" i="2"/>
  <c r="O37" i="2"/>
  <c r="N37" i="2"/>
  <c r="M37" i="2"/>
  <c r="L37" i="2"/>
  <c r="K37" i="2"/>
  <c r="J37" i="2"/>
  <c r="I37" i="2"/>
  <c r="H37" i="2"/>
  <c r="G37" i="2"/>
  <c r="F37" i="2"/>
  <c r="E37" i="2"/>
  <c r="C36" i="2"/>
  <c r="C35" i="2"/>
  <c r="C34" i="2"/>
  <c r="C33" i="2"/>
  <c r="C32" i="2"/>
  <c r="C31" i="2"/>
  <c r="O30" i="2"/>
  <c r="N30" i="2"/>
  <c r="M30" i="2"/>
  <c r="L30" i="2"/>
  <c r="K30" i="2"/>
  <c r="J30" i="2"/>
  <c r="I30" i="2"/>
  <c r="H30" i="2"/>
  <c r="G30" i="2"/>
  <c r="F30" i="2"/>
  <c r="E30" i="2"/>
  <c r="C29" i="2"/>
  <c r="C28" i="2"/>
  <c r="C27" i="2"/>
  <c r="C26" i="2"/>
  <c r="O25" i="2"/>
  <c r="N25" i="2"/>
  <c r="M25" i="2"/>
  <c r="L25" i="2"/>
  <c r="K25" i="2"/>
  <c r="J25" i="2"/>
  <c r="I25" i="2"/>
  <c r="H25" i="2"/>
  <c r="G25" i="2"/>
  <c r="F25" i="2"/>
  <c r="E25" i="2"/>
  <c r="C24" i="2"/>
  <c r="C23" i="2"/>
  <c r="C22" i="2"/>
  <c r="C21" i="2"/>
  <c r="C20" i="2"/>
  <c r="C19" i="2"/>
  <c r="C18" i="2"/>
  <c r="C17" i="2"/>
  <c r="O16" i="2"/>
  <c r="N16" i="2"/>
  <c r="M16" i="2"/>
  <c r="L16" i="2"/>
  <c r="K16" i="2"/>
  <c r="J16" i="2"/>
  <c r="I16" i="2"/>
  <c r="H16" i="2"/>
  <c r="G16" i="2"/>
  <c r="F16" i="2"/>
  <c r="E16" i="2"/>
  <c r="C15" i="2"/>
  <c r="C14" i="2"/>
  <c r="C13" i="2"/>
  <c r="C12" i="2"/>
  <c r="O11" i="2"/>
  <c r="N11" i="2"/>
  <c r="M11" i="2"/>
  <c r="L11" i="2"/>
  <c r="K11" i="2"/>
  <c r="J11" i="2"/>
  <c r="I11" i="2"/>
  <c r="H11" i="2"/>
  <c r="G11" i="2"/>
  <c r="F11" i="2"/>
  <c r="E11" i="2"/>
  <c r="D11" i="2"/>
  <c r="C10" i="2"/>
  <c r="C9" i="2"/>
  <c r="C8" i="2"/>
  <c r="O6" i="2"/>
  <c r="N6" i="2"/>
  <c r="M6" i="2"/>
  <c r="L6" i="2"/>
  <c r="K6" i="2"/>
  <c r="J6" i="2"/>
  <c r="I6" i="2"/>
  <c r="H6" i="2"/>
  <c r="G6" i="2"/>
  <c r="F6" i="2"/>
  <c r="E6" i="2"/>
  <c r="A2" i="2"/>
  <c r="C6" i="2" l="1"/>
  <c r="C329" i="2"/>
  <c r="H380" i="2"/>
  <c r="E380" i="2"/>
  <c r="M380" i="2"/>
  <c r="D332" i="2"/>
  <c r="C332" i="2" s="1"/>
  <c r="C241" i="2"/>
  <c r="C209" i="2"/>
  <c r="C276" i="2"/>
  <c r="H332" i="2"/>
  <c r="C353" i="2"/>
  <c r="C373" i="2"/>
  <c r="C239" i="2"/>
  <c r="E310" i="2"/>
  <c r="M310" i="2"/>
  <c r="L332" i="2"/>
  <c r="D380" i="2"/>
  <c r="C417" i="2"/>
  <c r="F380" i="2"/>
  <c r="O332" i="2"/>
  <c r="E332" i="2"/>
  <c r="M332" i="2"/>
  <c r="C381" i="2"/>
  <c r="I398" i="2"/>
  <c r="C37" i="2"/>
  <c r="C295" i="2"/>
  <c r="F332" i="2"/>
  <c r="N332" i="2"/>
  <c r="C423" i="2"/>
  <c r="C363" i="2"/>
  <c r="C232" i="2"/>
  <c r="C336" i="2"/>
  <c r="J380" i="2"/>
  <c r="C420" i="2"/>
  <c r="N380" i="2"/>
  <c r="G332" i="2"/>
  <c r="C25" i="2"/>
  <c r="I310" i="2"/>
  <c r="K332" i="2"/>
  <c r="C376" i="2"/>
  <c r="C388" i="2"/>
  <c r="C247" i="2"/>
  <c r="I332" i="2"/>
  <c r="G380" i="2"/>
  <c r="O380" i="2"/>
  <c r="E398" i="2"/>
  <c r="M398" i="2"/>
  <c r="C267" i="2"/>
  <c r="L192" i="2"/>
  <c r="C428" i="2"/>
  <c r="C285" i="2"/>
  <c r="C264" i="2"/>
  <c r="C259" i="2"/>
  <c r="C228" i="2"/>
  <c r="E192" i="2"/>
  <c r="I192" i="2"/>
  <c r="M192" i="2"/>
  <c r="C118" i="2"/>
  <c r="D42" i="2"/>
  <c r="C56" i="2"/>
  <c r="N310" i="2"/>
  <c r="J310" i="2"/>
  <c r="F310" i="2"/>
  <c r="C408" i="2"/>
  <c r="N398" i="2"/>
  <c r="F398" i="2"/>
  <c r="M107" i="2"/>
  <c r="C158" i="2"/>
  <c r="C252" i="2"/>
  <c r="F5" i="2"/>
  <c r="C399" i="2"/>
  <c r="G398" i="2"/>
  <c r="K398" i="2"/>
  <c r="O398" i="2"/>
  <c r="J398" i="2"/>
  <c r="E251" i="2"/>
  <c r="L251" i="2"/>
  <c r="H251" i="2"/>
  <c r="I251" i="2"/>
  <c r="C219" i="2"/>
  <c r="O5" i="2"/>
  <c r="G5" i="2"/>
  <c r="K5" i="2"/>
  <c r="H192" i="2"/>
  <c r="C182" i="2"/>
  <c r="C176" i="2"/>
  <c r="I107" i="2"/>
  <c r="J107" i="2"/>
  <c r="N107" i="2"/>
  <c r="E107" i="2"/>
  <c r="C97" i="2"/>
  <c r="F42" i="2"/>
  <c r="C93" i="2"/>
  <c r="E42" i="2"/>
  <c r="I42" i="2"/>
  <c r="M42" i="2"/>
  <c r="C76" i="2"/>
  <c r="N42" i="2"/>
  <c r="J42" i="2"/>
  <c r="H398" i="2"/>
  <c r="L398" i="2"/>
  <c r="C320" i="2"/>
  <c r="H310" i="2"/>
  <c r="L310" i="2"/>
  <c r="G310" i="2"/>
  <c r="K310" i="2"/>
  <c r="O310" i="2"/>
  <c r="M251" i="2"/>
  <c r="C300" i="2"/>
  <c r="C274" i="2"/>
  <c r="G251" i="2"/>
  <c r="K251" i="2"/>
  <c r="O251" i="2"/>
  <c r="J251" i="2"/>
  <c r="N251" i="2"/>
  <c r="D192" i="2"/>
  <c r="F192" i="2"/>
  <c r="J192" i="2"/>
  <c r="N192" i="2"/>
  <c r="G192" i="2"/>
  <c r="K192" i="2"/>
  <c r="O192" i="2"/>
  <c r="C203" i="2"/>
  <c r="C166" i="2"/>
  <c r="C148" i="2"/>
  <c r="C138" i="2"/>
  <c r="C128" i="2"/>
  <c r="H107" i="2"/>
  <c r="L107" i="2"/>
  <c r="C108" i="2"/>
  <c r="G107" i="2"/>
  <c r="K107" i="2"/>
  <c r="O107" i="2"/>
  <c r="C87" i="2"/>
  <c r="C84" i="2"/>
  <c r="C66" i="2"/>
  <c r="C52" i="2"/>
  <c r="G42" i="2"/>
  <c r="K42" i="2"/>
  <c r="O42" i="2"/>
  <c r="C43" i="2"/>
  <c r="H42" i="2"/>
  <c r="L42" i="2"/>
  <c r="C39" i="2"/>
  <c r="N5" i="2"/>
  <c r="J5" i="2"/>
  <c r="C30" i="2"/>
  <c r="C16" i="2"/>
  <c r="C11" i="2"/>
  <c r="E5" i="2"/>
  <c r="I5" i="2"/>
  <c r="M5" i="2"/>
  <c r="H5" i="2"/>
  <c r="L5" i="2"/>
  <c r="D5" i="2"/>
  <c r="F107" i="2"/>
  <c r="C346" i="2"/>
  <c r="C394" i="2"/>
  <c r="D310" i="2"/>
  <c r="D398" i="2"/>
  <c r="F251" i="2"/>
  <c r="D107" i="2"/>
  <c r="D251" i="2"/>
  <c r="C380" i="2" l="1"/>
  <c r="D430" i="2"/>
  <c r="M430" i="2"/>
  <c r="I430" i="2"/>
  <c r="E430" i="2"/>
  <c r="C398" i="2"/>
  <c r="N430" i="2"/>
  <c r="J430" i="2"/>
  <c r="C310" i="2"/>
  <c r="C251" i="2"/>
  <c r="F430" i="2"/>
  <c r="C192" i="2"/>
  <c r="G430" i="2"/>
  <c r="O430" i="2"/>
  <c r="C107" i="2"/>
  <c r="K430" i="2"/>
  <c r="L430" i="2"/>
  <c r="C42" i="2"/>
  <c r="H430" i="2"/>
  <c r="C5" i="2"/>
  <c r="C430" i="2" l="1"/>
</calcChain>
</file>

<file path=xl/comments1.xml><?xml version="1.0" encoding="utf-8"?>
<comments xmlns="http://schemas.openxmlformats.org/spreadsheetml/2006/main">
  <authors>
    <author>laura.uribe</author>
    <author>manuel.fonseca</author>
    <author>Pedro Fabián Monarrez Mercado</author>
    <author>pedro.monarrez</author>
  </authors>
  <commentList>
    <comment ref="A3" authorId="0">
      <text>
        <r>
          <rPr>
            <sz val="10"/>
            <color indexed="81"/>
            <rFont val="Tahoma"/>
            <family val="2"/>
          </rPr>
          <t xml:space="preserve">CRI: Clasificador por Rubro de Ingresos
LI: Ley de Ingresos Municipal
</t>
        </r>
      </text>
    </comment>
    <comment ref="B3" author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5"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 authorId="1">
      <text>
        <r>
          <rPr>
            <b/>
            <sz val="12"/>
            <color indexed="81"/>
            <rFont val="Arial"/>
            <family val="2"/>
          </rPr>
          <t>Importe de los ingresos que obtiene el Estado por las imposiciones fiscales que en forma unilateral y obligatoria fija a las personas físicas y morales, sobre sus ingresos.</t>
        </r>
      </text>
    </comment>
    <comment ref="B7" authorId="1">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8" authorId="2">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9" authorId="2">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0" authorId="2">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1" authorId="2">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2" authorId="2">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3" authorId="2">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4" authorId="2">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5" authorId="3">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6" authorId="2">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7" authorId="2">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8" authorId="2">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9" authorId="2">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0" authorId="2">
      <text>
        <r>
          <rPr>
            <b/>
            <sz val="12"/>
            <color indexed="81"/>
            <rFont val="Arial"/>
            <family val="2"/>
          </rPr>
          <t>Importe del impuesto por la trasmisión de dominio, de la propiedad o de los derechos de copropiedad sobre bienes inmuebles, tales como departamentos, casas, viviendas, entre otros.</t>
        </r>
      </text>
    </comment>
    <comment ref="B21" authorId="2">
      <text>
        <r>
          <rPr>
            <b/>
            <sz val="12"/>
            <color indexed="81"/>
            <rFont val="Arial"/>
            <family val="2"/>
          </rPr>
          <t>Importe del impuesto por la trasmisión de dominio, de la propiedad o de los derechos de copropiedad sobre bienes inmuebles, tales como terrenos rústicos o urbanos.</t>
        </r>
      </text>
    </comment>
    <comment ref="B22" authorId="2">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3" authorId="2">
      <text>
        <r>
          <rPr>
            <b/>
            <sz val="12"/>
            <color indexed="81"/>
            <rFont val="Arial"/>
            <family val="2"/>
          </rPr>
          <t>Importe de los ingresos de persona física o jurídica por la  realización, celebración o expedición de actos jurídicos, que tenga por objeto la construcción de inmuebles.</t>
        </r>
      </text>
    </comment>
    <comment ref="B24" authorId="2">
      <text>
        <r>
          <rPr>
            <b/>
            <sz val="12"/>
            <color indexed="81"/>
            <rFont val="Arial"/>
            <family val="2"/>
          </rPr>
          <t>Importe de los ingresos de persona física o jurídica por la  realización, celebración ó expedición de actos jurídicos, que tenga por objeto la reconstrucción de inmuebles.</t>
        </r>
      </text>
    </comment>
    <comment ref="B25" authorId="2">
      <text>
        <r>
          <rPr>
            <b/>
            <sz val="12"/>
            <color indexed="81"/>
            <rFont val="Arial"/>
            <family val="2"/>
          </rPr>
          <t>Importe de los ingresos de persona física ó jurídica por la  realización, celebración ó expedición de actos jurídicos, que tenga por objeto la ampliación de inmuebles.</t>
        </r>
      </text>
    </comment>
    <comment ref="B26" authorId="3">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7" authorId="3">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8" authorId="3">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29" authorId="3">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0" authorId="3">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1" authorId="2">
      <text>
        <r>
          <rPr>
            <b/>
            <sz val="12"/>
            <color indexed="81"/>
            <rFont val="Arial"/>
            <family val="2"/>
          </rPr>
          <t>Importe de la indemnización causada por la falta de pago oportuno de los ingresos señalados en el título de impuestos de la ley de ingresos.</t>
        </r>
      </text>
    </comment>
    <comment ref="B32" authorId="2">
      <text>
        <r>
          <rPr>
            <b/>
            <sz val="12"/>
            <color indexed="81"/>
            <rFont val="Arial"/>
            <family val="2"/>
          </rPr>
          <t>Importe de la indemnización causada por la falta de pago oportuno en la fecha o dentro del plazo señalado en la ley de ingresos en el título de impuestos.</t>
        </r>
      </text>
    </comment>
    <comment ref="B33" authorId="2">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4" authorId="2">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6" authorId="2">
      <text>
        <r>
          <rPr>
            <b/>
            <sz val="12"/>
            <color indexed="81"/>
            <rFont val="Arial"/>
            <family val="2"/>
          </rPr>
          <t>Importe de los ingresos por concepto de intereses derivados de créditos fiscales no pagados y convenidos a pagar en un plazo determinado o en parcialidades.</t>
        </r>
      </text>
    </comment>
    <comment ref="B37"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8" authorId="2">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9" authorId="2">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0"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1" authorId="2">
      <text>
        <r>
          <rPr>
            <b/>
            <sz val="12"/>
            <color indexed="81"/>
            <rFont val="Arial"/>
            <family val="2"/>
          </rPr>
          <t>Importe de otros ingresos que obtiene el municipio por concepto de accesorios de los impuestos y no están considerados en los rubros anteriores.</t>
        </r>
      </text>
    </comment>
    <comment ref="B42" authorId="2">
      <text>
        <r>
          <rPr>
            <b/>
            <sz val="12"/>
            <color indexed="81"/>
            <rFont val="Arial"/>
            <family val="2"/>
          </rPr>
          <t>Importe del ingreso obtenido, otros accesorios que no se encuentren contemplados  en los conceptos anteriores.</t>
        </r>
      </text>
    </comment>
    <comment ref="B43" authorId="3">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2">
      <text>
        <r>
          <rPr>
            <b/>
            <sz val="12"/>
            <color indexed="81"/>
            <rFont val="Arial"/>
            <family val="2"/>
          </rPr>
          <t>Importe del ingreso que percibe la entidad pública por los impuestos extraordinarios sobre las fuentes impositivas que determine las leyes fiscales.</t>
        </r>
      </text>
    </comment>
    <comment ref="B45" authorId="2">
      <text>
        <r>
          <rPr>
            <b/>
            <sz val="12"/>
            <color indexed="81"/>
            <rFont val="Arial"/>
            <family val="2"/>
          </rPr>
          <t>Importe de los ingresos obtenidos por los impuestos extraordinarios establecidos o que se establezcan por las leyes fiscales sobre las fuentes impositivas que se determinen.</t>
        </r>
      </text>
    </comment>
    <comment ref="B46" author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7" authorId="3">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8" authorId="3">
      <text>
        <r>
          <rPr>
            <b/>
            <sz val="12"/>
            <color indexed="81"/>
            <rFont val="Arial"/>
            <family val="2"/>
          </rPr>
          <t xml:space="preserve">Importe de los ingresos para fondos de vivienda.
</t>
        </r>
      </text>
    </comment>
    <comment ref="B49" authorId="3">
      <text>
        <r>
          <rPr>
            <b/>
            <sz val="12"/>
            <color indexed="81"/>
            <rFont val="Arial"/>
            <family val="2"/>
          </rPr>
          <t xml:space="preserve">Importe de los ingresos por las cuotas para el seguro social.
</t>
        </r>
      </text>
    </comment>
    <comment ref="B50" authorId="3">
      <text>
        <r>
          <rPr>
            <b/>
            <sz val="12"/>
            <color indexed="81"/>
            <rFont val="Arial"/>
            <family val="2"/>
          </rPr>
          <t xml:space="preserve">Importe de los ingresos para fondos del  ahorro para el retiro.
</t>
        </r>
      </text>
    </comment>
    <comment ref="B51" authorId="3">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2" authorId="3">
      <text>
        <r>
          <rPr>
            <b/>
            <sz val="12"/>
            <color indexed="81"/>
            <rFont val="Arial"/>
            <family val="2"/>
          </rPr>
          <t>Importe  de los ingresos generados cuando no se cubran las cuotas y aportaciones de seguridad social en la fecha o dentro del plazo fijado por las disposiciones fiscales.</t>
        </r>
      </text>
    </comment>
    <comment ref="B53" authorId="3">
      <text>
        <r>
          <rPr>
            <b/>
            <sz val="12"/>
            <color indexed="81"/>
            <rFont val="Arial"/>
            <family val="2"/>
          </rPr>
          <t>Son las establecidas en Ley a cargo de las personas físicas y morales que se beneficien de manera directa por obras públicas. (CONAC)</t>
        </r>
      </text>
    </comment>
    <comment ref="B54" authorId="3">
      <text>
        <r>
          <rPr>
            <b/>
            <sz val="12"/>
            <color indexed="81"/>
            <rFont val="Arial"/>
            <family val="2"/>
          </rPr>
          <t>Importe de los ingresos establecidos en Ley a cargo de las personas físicas y morales que se beneficien de manera directa por obras públicas.</t>
        </r>
      </text>
    </comment>
    <comment ref="B55" authorId="2">
      <text>
        <r>
          <rPr>
            <b/>
            <sz val="12"/>
            <color indexed="81"/>
            <rFont val="Arial"/>
            <family val="2"/>
          </rPr>
          <t>Importe de los ingresos derivados  de contribuciones de mejoras sobre el incremento de valor o mejoría a la propiedad raíz  ante la realización de una obra pública.</t>
        </r>
      </text>
    </comment>
    <comment ref="B56" authorId="2">
      <text>
        <r>
          <rPr>
            <b/>
            <sz val="12"/>
            <color indexed="81"/>
            <rFont val="Arial"/>
            <family val="2"/>
          </rPr>
          <t>Son las establecidas en Ley a cargo de las personas físicas y morales que se beneficien de manera directa por obras públicas. (CONAC)</t>
        </r>
      </text>
    </comment>
    <comment ref="B57" authorId="3">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8" authorId="3">
      <text>
        <r>
          <rPr>
            <b/>
            <sz val="12"/>
            <color indexed="81"/>
            <rFont val="Arial"/>
            <family val="2"/>
          </rPr>
          <t>Importe de los ingresos por derecho que percibe el ente público por otorgar el uso, goce, aprovechamiento o explotación  de bienes de dominio público a los particulares.</t>
        </r>
      </text>
    </comment>
    <comment ref="B59" authorId="2">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0" authorId="2">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1" authorId="2">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2" authorId="2">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3" authorId="2">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4" authorId="2">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5"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6"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text>
        <r>
          <rPr>
            <b/>
            <sz val="12"/>
            <color indexed="81"/>
            <rFont val="Arial"/>
            <family val="2"/>
          </rPr>
          <t>Importe de los ingresos que obtiene el municipio por la solicitud en uso a perpetuidad o temporal lotes en los cementerios municipales de dominio público.</t>
        </r>
      </text>
    </comment>
    <comment ref="B68" authorId="2">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9" authorId="2">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0" authorId="2">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1" authorId="2">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2" authorId="2">
      <text>
        <r>
          <rPr>
            <b/>
            <sz val="12"/>
            <color indexed="81"/>
            <rFont val="Arial"/>
            <family val="2"/>
          </rPr>
          <t>Importe del Ingreso obtenido por las rentas o concesión de toda clase de bienes propiedad del municipio y se encuentran incorporados al dominio público.</t>
        </r>
      </text>
    </comment>
    <comment ref="B73" authorId="2">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4" authorId="2">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5" authorId="2">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6" authorId="2">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7" authorId="2">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8" authorId="3">
      <text>
        <r>
          <rPr>
            <b/>
            <sz val="12"/>
            <color indexed="81"/>
            <rFont val="Arial"/>
            <family val="2"/>
          </rPr>
          <t xml:space="preserve">Importe de los ingresos por derechos derivados de la extracción de petróleo crudo y gas natural.
</t>
        </r>
      </text>
    </comment>
    <comment ref="B79" authorId="3">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0" authorId="2">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1" authorId="2">
      <text>
        <r>
          <rPr>
            <b/>
            <sz val="12"/>
            <color indexed="81"/>
            <rFont val="Arial"/>
            <family val="2"/>
          </rPr>
          <t>Importe de los derechos que recauda la entidad de persona física o jurídica en la obtención o refrendo de licencias, permisos o registros, para la venta de bebidas alcohólicas.</t>
        </r>
      </text>
    </comment>
    <comment ref="B82" authorId="2">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3" authorId="2">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4" authorId="2">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5" authorId="2">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6"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7"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8"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9" authorId="2">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0" authorId="2">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1" authorId="2">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2" authorId="2">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3" authorId="2">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4" authorId="2">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5" authorId="2">
      <text>
        <r>
          <rPr>
            <b/>
            <sz val="12"/>
            <color indexed="81"/>
            <rFont val="Arial"/>
            <family val="2"/>
          </rPr>
          <t xml:space="preserve">Importe de los derechos correspondientes en la obtención  de licencias o permisos, para movimientos de tierra, previo dictamen de la Dirección de Obras.
</t>
        </r>
      </text>
    </comment>
    <comment ref="B96" authorId="2">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7" authorId="2">
      <text>
        <r>
          <rPr>
            <b/>
            <sz val="12"/>
            <color indexed="81"/>
            <rFont val="Arial"/>
            <family val="2"/>
          </rPr>
          <t>Importe de los ingresos de persona física o jurídica en la obtención de los permisos para el alineamiento, designación de número oficial e inspección de acciones de obras.</t>
        </r>
      </text>
    </comment>
    <comment ref="B98" authorId="2">
      <text>
        <r>
          <rPr>
            <b/>
            <sz val="12"/>
            <color indexed="81"/>
            <rFont val="Arial"/>
            <family val="2"/>
          </rPr>
          <t>Importe de los ingresos de persona física o jurídica en la obtención de los permisos para el alineamiento de predios.</t>
        </r>
      </text>
    </comment>
    <comment ref="B99" authorId="2">
      <text>
        <r>
          <rPr>
            <b/>
            <sz val="12"/>
            <color indexed="81"/>
            <rFont val="Arial"/>
            <family val="2"/>
          </rPr>
          <t>Importe de los ingresos de persona física o jurídica en la asignación del número oficial. No incluye el costo de los números.</t>
        </r>
      </text>
    </comment>
    <comment ref="B100" authorId="2">
      <text>
        <r>
          <rPr>
            <b/>
            <sz val="12"/>
            <color indexed="81"/>
            <rFont val="Arial"/>
            <family val="2"/>
          </rPr>
          <t>Importe de los ingresos, a solicitud del interesado para la inspección del valor sobre inmuebles.</t>
        </r>
      </text>
    </comment>
    <comment ref="B101" authorId="2">
      <text>
        <r>
          <rPr>
            <b/>
            <sz val="12"/>
            <color indexed="81"/>
            <rFont val="Arial"/>
            <family val="2"/>
          </rPr>
          <t>Importe de los ingresos de persona física o jurídica en otros servicios similares de la dirección de obras públicas.</t>
        </r>
      </text>
    </comment>
    <comment ref="B102" authorId="2">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3" authorId="2">
      <text>
        <r>
          <rPr>
            <b/>
            <sz val="12"/>
            <color indexed="81"/>
            <rFont val="Arial"/>
            <family val="2"/>
          </rPr>
          <t>Importe de los ingresos obtenidos de persona física o jurídica por las licencias de cambio de régimen de propiedad individual a condominio.</t>
        </r>
      </text>
    </comment>
    <comment ref="B104" authorId="2">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5" authorId="2">
      <text>
        <r>
          <rPr>
            <b/>
            <sz val="12"/>
            <color indexed="81"/>
            <rFont val="Arial"/>
            <family val="2"/>
          </rPr>
          <t>Importe de los ingresos obtenidos por el peritaje, dictamen o inspección realizado por la dependencia municipal de obras públicas de carácter extraordinario.</t>
        </r>
      </text>
    </comment>
    <comment ref="B106"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7" authorId="2">
      <text>
        <r>
          <rPr>
            <b/>
            <sz val="12"/>
            <color indexed="81"/>
            <rFont val="Arial"/>
            <family val="2"/>
          </rPr>
          <t xml:space="preserve">Importe  de los ingresos obtenidos  por medición de terrenos  por la dependencia municipal de obras públicas.
</t>
        </r>
      </text>
    </comment>
    <comment ref="B108" authorId="2">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9" authorId="2">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0"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1" authorId="2">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2" authorId="2">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3" authorId="2">
      <text>
        <r>
          <rPr>
            <b/>
            <sz val="12"/>
            <color indexed="81"/>
            <rFont val="Arial"/>
            <family val="2"/>
          </rPr>
          <t>Importe obtenido de los ingresos por concepto de licencias de registro de obra pública, sobre los usos y tarifas establecidas en la Ley de Ingresos Municipal.</t>
        </r>
      </text>
    </comment>
    <comment ref="B114" authorId="2">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5" authorId="2">
      <text>
        <r>
          <rPr>
            <b/>
            <sz val="12"/>
            <color indexed="81"/>
            <rFont val="Arial"/>
            <family val="2"/>
          </rPr>
          <t>Importe de los ingresos obtenidos de las personas físicas o morales que requieran de realizar la inhumación o reinhumaciones de cadáveres.</t>
        </r>
      </text>
    </comment>
    <comment ref="B116" authorId="2">
      <text>
        <r>
          <rPr>
            <b/>
            <sz val="12"/>
            <color indexed="81"/>
            <rFont val="Arial"/>
            <family val="2"/>
          </rPr>
          <t>Importe de los ingresos obtenidos por el permiso de exhumaciones prematuras o de restos áridos.</t>
        </r>
      </text>
    </comment>
    <comment ref="B117" authorId="2">
      <text>
        <r>
          <rPr>
            <b/>
            <sz val="12"/>
            <color indexed="81"/>
            <rFont val="Arial"/>
            <family val="2"/>
          </rPr>
          <t>Importe de los ingresos obtenidos por el servicio realizado por el municipio para la cremación de cadáveres.</t>
        </r>
      </text>
    </comment>
    <comment ref="B118" authorId="2">
      <text>
        <r>
          <rPr>
            <b/>
            <sz val="12"/>
            <color indexed="81"/>
            <rFont val="Arial"/>
            <family val="2"/>
          </rPr>
          <t>Importe de los ingresos obtenidos por el permiso de traslado de cadáveres fuera del municipio.</t>
        </r>
      </text>
    </comment>
    <comment ref="B119" authorId="2">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0" authorId="2">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1" authorId="2">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2" authorId="2">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3" authorId="2">
      <text>
        <r>
          <rPr>
            <b/>
            <sz val="12"/>
            <color indexed="81"/>
            <rFont val="Arial"/>
            <family val="2"/>
          </rPr>
          <t>Importe de los ingresos que obtiene el municipio por la prestación del servicio exclusivo de camiones de aseo a solicitud del usuario.</t>
        </r>
      </text>
    </comment>
    <comment ref="B124" authorId="2">
      <text>
        <r>
          <rPr>
            <b/>
            <sz val="12"/>
            <color indexed="81"/>
            <rFont val="Arial"/>
            <family val="2"/>
          </rPr>
          <t>Importe de los ingresos obtenidos por el permiso a particulares que utilicen los tiraderos municipales o rellenos sanitarios de derecho público municipal.</t>
        </r>
      </text>
    </comment>
    <comment ref="B125" authorId="2">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6" authorId="2">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7"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8"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9" authorId="2">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0" authorId="2">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1" authorId="2">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2" authorId="2">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3" authorId="2">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4" authorId="2">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5" authorId="2">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6" authorId="2">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7" authorId="2">
      <text>
        <r>
          <rPr>
            <b/>
            <sz val="12"/>
            <color indexed="81"/>
            <rFont val="Arial"/>
            <family val="2"/>
          </rPr>
          <t>Importe de los ingresos obtenidos por la autorización de la salida de animales del rastro para envíos fuera del municipio.</t>
        </r>
      </text>
    </comment>
    <comment ref="B138" authorId="2">
      <text>
        <r>
          <rPr>
            <b/>
            <sz val="12"/>
            <color indexed="81"/>
            <rFont val="Arial"/>
            <family val="2"/>
          </rPr>
          <t xml:space="preserve">Importe de los ingresos obtenidos por la autorización de  la introducción de ganado al rastro en horas extraordinarias.
</t>
        </r>
      </text>
    </comment>
    <comment ref="B139" authorId="2">
      <text>
        <r>
          <rPr>
            <b/>
            <sz val="12"/>
            <color indexed="81"/>
            <rFont val="Arial"/>
            <family val="2"/>
          </rPr>
          <t>Importe de los ingresos obtenidos en la inspección sanitaria de pieles, ganado y otras especies de consumo humano.</t>
        </r>
      </text>
    </comment>
    <comment ref="B140" authorId="2">
      <text>
        <r>
          <rPr>
            <b/>
            <sz val="12"/>
            <color indexed="81"/>
            <rFont val="Arial"/>
            <family val="2"/>
          </rPr>
          <t xml:space="preserve">Importe de los ingresos obtenidos para la entrega y acarreo de carnes en camiones municipales.
</t>
        </r>
      </text>
    </comment>
    <comment ref="B141" authorId="2">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2" authorId="2">
      <text>
        <r>
          <rPr>
            <b/>
            <sz val="12"/>
            <color indexed="81"/>
            <rFont val="Arial"/>
            <family val="2"/>
          </rPr>
          <t>Importe de los ingresos obtenidos por la venta de productos obtenidos en el rastro, tales como harina de sangre y estiércol, entre otros.</t>
        </r>
      </text>
    </comment>
    <comment ref="B143" authorId="2">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4" authorId="2">
      <text>
        <r>
          <rPr>
            <b/>
            <sz val="12"/>
            <color indexed="81"/>
            <rFont val="Arial"/>
            <family val="2"/>
          </rPr>
          <t>Importe de los ingresos que obtiene el municipio por la prestación del servicio del registro civil, a domicilio o fuera del horario de oficina.</t>
        </r>
      </text>
    </comment>
    <comment ref="B145" authorId="2">
      <text>
        <r>
          <rPr>
            <b/>
            <sz val="12"/>
            <color indexed="81"/>
            <rFont val="Arial"/>
            <family val="2"/>
          </rPr>
          <t>Importe de los ingresos que obtiene el municipio por la prestación del servicio del registro civil en las oficinas de este, fuera del horario normal.</t>
        </r>
      </text>
    </comment>
    <comment ref="B146" authorId="2">
      <text>
        <r>
          <rPr>
            <b/>
            <sz val="12"/>
            <color indexed="81"/>
            <rFont val="Arial"/>
            <family val="2"/>
          </rPr>
          <t>Importe de los ingresos que obtiene el municipio por la prestación del servicio del registro civil a domicilio; tales como matrimonios civiles a domicilio.</t>
        </r>
      </text>
    </comment>
    <comment ref="B147" authorId="2">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8" authorId="2">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49" authorId="2">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0" authorId="2">
      <text>
        <r>
          <rPr>
            <b/>
            <sz val="12"/>
            <color indexed="81"/>
            <rFont val="Arial"/>
            <family val="2"/>
          </rPr>
          <t>Importe de los ingresos por la expedición de extractos de actas, a solicitud del interesado.</t>
        </r>
      </text>
    </comment>
    <comment ref="B151" authorId="2">
      <text>
        <r>
          <rPr>
            <b/>
            <sz val="12"/>
            <color indexed="81"/>
            <rFont val="Arial"/>
            <family val="2"/>
          </rPr>
          <t>Importe de los ingresos por la solicitud de dictámenes de trazo, uso y destino, a solicitud del interesado; tales como el dictamen técnico de factibilidad.</t>
        </r>
      </text>
    </comment>
    <comment ref="B152" authorId="2">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3" authorId="2">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4" authorId="2">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5" authorId="2">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6" authorId="2">
      <text>
        <r>
          <rPr>
            <b/>
            <sz val="12"/>
            <color indexed="81"/>
            <rFont val="Arial"/>
            <family val="2"/>
          </rPr>
          <t>Importe de los ingresos obtenidos por la practica y expedición de deslindes de predios urbanos, con base en planos catastrales existentes.</t>
        </r>
      </text>
    </comment>
    <comment ref="B157" authorId="2">
      <text>
        <r>
          <rPr>
            <b/>
            <sz val="12"/>
            <color indexed="81"/>
            <rFont val="Arial"/>
            <family val="2"/>
          </rPr>
          <t>Importe de los ingresos obtenidos por la solicitud de dictamen de valor, practicado por el área de catastro.</t>
        </r>
      </text>
    </comment>
    <comment ref="B158" authorId="2">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59" authorId="3">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0" authorId="2">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1" authorId="2">
      <text>
        <r>
          <rPr>
            <b/>
            <sz val="12"/>
            <color indexed="81"/>
            <rFont val="Arial"/>
            <family val="2"/>
          </rPr>
          <t>Importe de los ingresos obtenidos por servicios que se presten en horas hábiles.</t>
        </r>
      </text>
    </comment>
    <comment ref="B162" authorId="2">
      <text>
        <r>
          <rPr>
            <b/>
            <sz val="12"/>
            <color indexed="81"/>
            <rFont val="Arial"/>
            <family val="2"/>
          </rPr>
          <t>Importe de los ingresos obtenidos por servicios que se presten en horas inhábiles.</t>
        </r>
      </text>
    </comment>
    <comment ref="B163" authorId="2">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4" authorId="2">
      <text>
        <r>
          <rPr>
            <b/>
            <sz val="12"/>
            <color indexed="81"/>
            <rFont val="Arial"/>
            <family val="2"/>
          </rPr>
          <t>Importe de los ingresos obtenidos por revisión de control epidemiológico, certificados de salud y certificados de casos médicos legales.</t>
        </r>
      </text>
    </comment>
    <comment ref="B165" authorId="2">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6" authorId="3">
      <text>
        <r>
          <rPr>
            <b/>
            <sz val="12"/>
            <color indexed="81"/>
            <rFont val="Arial"/>
            <family val="2"/>
          </rPr>
          <t xml:space="preserve">Importe de los ingresos por derechos generados cuando no se cubran los derechos en la fecha o dentro del plazo fijado por las disposiciones fiscales.
</t>
        </r>
      </text>
    </comment>
    <comment ref="B167" authorId="2">
      <text>
        <r>
          <rPr>
            <b/>
            <sz val="12"/>
            <color indexed="81"/>
            <rFont val="Arial"/>
            <family val="2"/>
          </rPr>
          <t>Importe de la indemnización causada por la falta de pago oportuno de los ingresos señalados en el título de derechos de la ley de ingresos.</t>
        </r>
      </text>
    </comment>
    <comment ref="B168" authorId="2">
      <text>
        <r>
          <rPr>
            <b/>
            <sz val="12"/>
            <color indexed="81"/>
            <rFont val="Arial"/>
            <family val="2"/>
          </rPr>
          <t>Importe de la indemnización causada por la falta de pago oportuno en la fecha o dentro del plazo señalado en la ley de ingresos en el título de derechos.</t>
        </r>
      </text>
    </comment>
    <comment ref="B169" authorId="2">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0" authorId="2">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1" authorId="2">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2" authorId="2">
      <text>
        <r>
          <rPr>
            <b/>
            <sz val="12"/>
            <color indexed="81"/>
            <rFont val="Arial"/>
            <family val="2"/>
          </rPr>
          <t>Importe de los ingresos por concepto de intereses derivados de créditos fiscales no pagados y convenidos a pagar en un plazo determinado o en parcialidades.</t>
        </r>
      </text>
    </comment>
    <comment ref="B173"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4" authorId="2">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5" authorId="2">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6"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7" authorId="2">
      <text>
        <r>
          <rPr>
            <b/>
            <sz val="12"/>
            <color indexed="81"/>
            <rFont val="Arial"/>
            <family val="2"/>
          </rPr>
          <t>Importe de otros ingresos que obtiene el municipio por concepto de accesorios de los impuestos y no están considerados en los rubros anteriores.</t>
        </r>
      </text>
    </comment>
    <comment ref="B178" authorId="2">
      <text>
        <r>
          <rPr>
            <b/>
            <sz val="12"/>
            <color indexed="81"/>
            <rFont val="Arial"/>
            <family val="2"/>
          </rPr>
          <t>Importe del ingreso obtenidos otros accesorios que no se encuentren contemplados  en los conceptos anteriores.</t>
        </r>
      </text>
    </comment>
    <comment ref="B179" authorId="3">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0" authorId="3">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1" authorId="2">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2" authorId="2">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3" authorId="2">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4" authorId="2">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5" authorId="2">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6" authorId="2">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7" authorId="2">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8" authorId="2">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9" authorId="2">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0" authorId="2">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1" authorId="2">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2" authorId="2">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3" authorId="2">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4" authorId="2">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5" authorId="2">
      <text>
        <r>
          <rPr>
            <b/>
            <sz val="12"/>
            <color indexed="81"/>
            <rFont val="Arial"/>
            <family val="2"/>
          </rPr>
          <t>Importe de los ingresos que obtenga el erario municipal por depósito de vehículos en corralones propiedad del municipio de dominio privado.</t>
        </r>
      </text>
    </comment>
    <comment ref="B196" authorId="2">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7" authorId="2">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8" authorId="2">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199" authorId="2">
      <text>
        <r>
          <rPr>
            <b/>
            <sz val="12"/>
            <color indexed="81"/>
            <rFont val="Arial"/>
            <family val="2"/>
          </rPr>
          <t>Importe de los ingresos que obtenga el erario municipal por la venta de productos procedentes de viveros y jardines,  tales como árboles, plantas, flores entre otros similares.</t>
        </r>
      </text>
    </comment>
    <comment ref="B200" authorId="2">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1" authorId="2">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2"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3"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5" authorId="2">
      <text>
        <r>
          <rPr>
            <b/>
            <sz val="12"/>
            <color indexed="81"/>
            <rFont val="Arial"/>
            <family val="2"/>
          </rPr>
          <t>Importe de los ingresos por productos generados cuando no se cubran los productos en la fecha o dentro plazo fijado por las disposiciones fiscales.</t>
        </r>
      </text>
    </comment>
    <comment ref="B206" authorId="2">
      <text>
        <r>
          <rPr>
            <b/>
            <sz val="12"/>
            <color indexed="81"/>
            <rFont val="Arial"/>
            <family val="2"/>
          </rPr>
          <t>Importe de otros ingresos que obtiene el municipio por concepto de accesorios de los productos y no están considerados en los rubros anteriores.</t>
        </r>
      </text>
    </comment>
    <comment ref="B207" authorId="2">
      <text>
        <r>
          <rPr>
            <b/>
            <sz val="12"/>
            <color indexed="81"/>
            <rFont val="Arial"/>
            <family val="2"/>
          </rPr>
          <t>Importe del ingreso obtenido de otros accesorios.</t>
        </r>
      </text>
    </comment>
    <comment ref="B208" authorId="3">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09"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0" authorId="2">
      <text>
        <r>
          <rPr>
            <b/>
            <sz val="12"/>
            <color indexed="81"/>
            <rFont val="Arial"/>
            <family val="2"/>
          </rPr>
          <t>Importe de los ingresos derivados de incentivos por la colaboración en el cobro de las contribuciones.</t>
        </r>
      </text>
    </comment>
    <comment ref="B211" authorId="2">
      <text>
        <r>
          <rPr>
            <b/>
            <sz val="12"/>
            <color indexed="81"/>
            <rFont val="Arial"/>
            <family val="2"/>
          </rPr>
          <t>Importe de los ingresos derivados de incentivos por la colaboración en el cobro de las contribuciones.</t>
        </r>
      </text>
    </comment>
    <comment ref="B212" authorId="2">
      <text>
        <r>
          <rPr>
            <b/>
            <sz val="12"/>
            <color indexed="81"/>
            <rFont val="Arial"/>
            <family val="2"/>
          </rPr>
          <t>Importe de los ingresos por sanciones no fiscales de carácter monetario.</t>
        </r>
      </text>
    </comment>
    <comment ref="B213" authorId="2">
      <text>
        <r>
          <rPr>
            <b/>
            <sz val="12"/>
            <color indexed="81"/>
            <rFont val="Arial"/>
            <family val="2"/>
          </rPr>
          <t>Importe de los ingresos obtenidos por concepto de multas derivadas de faltas distintas a las fiscales, tales como sanciones administrativas.</t>
        </r>
      </text>
    </comment>
    <comment ref="B214" authorId="2">
      <text>
        <r>
          <rPr>
            <b/>
            <sz val="12"/>
            <color indexed="81"/>
            <rFont val="Arial"/>
            <family val="2"/>
          </rPr>
          <t>Importe de los ingresos por indemnizaciones.</t>
        </r>
      </text>
    </comment>
    <comment ref="B215" authorId="2">
      <text>
        <r>
          <rPr>
            <b/>
            <sz val="12"/>
            <color indexed="81"/>
            <rFont val="Arial"/>
            <family val="2"/>
          </rPr>
          <t>Importe de los ingresos por concepto de indemnizaciones a favor del municipio.</t>
        </r>
      </text>
    </comment>
    <comment ref="B216" authorId="2">
      <text>
        <r>
          <rPr>
            <b/>
            <sz val="12"/>
            <color indexed="81"/>
            <rFont val="Arial"/>
            <family val="2"/>
          </rPr>
          <t>Importe de los reintegros por ingresos de aprovechamientos por sostenimiento de las escuelas y servicio de vigilancia forestal.</t>
        </r>
      </text>
    </comment>
    <comment ref="B217" authorId="2">
      <text>
        <r>
          <rPr>
            <b/>
            <sz val="12"/>
            <color indexed="81"/>
            <rFont val="Arial"/>
            <family val="2"/>
          </rPr>
          <t>Importe de los reintegros por ingresos de aprovechamientos por sostenimiento de las escuelas y servicio de vigilancia forestal.</t>
        </r>
      </text>
    </comment>
    <comment ref="B218" authorId="2">
      <text>
        <r>
          <rPr>
            <b/>
            <sz val="12"/>
            <color indexed="81"/>
            <rFont val="Arial"/>
            <family val="2"/>
          </rPr>
          <t>Importe de los ingresos por obras públicas que realiza el ente público.</t>
        </r>
      </text>
    </comment>
    <comment ref="B219" authorId="2">
      <text>
        <r>
          <rPr>
            <b/>
            <sz val="12"/>
            <color indexed="81"/>
            <rFont val="Arial"/>
            <family val="2"/>
          </rPr>
          <t>Importe de los ingresos por obras públicas que realiza el ente público, provenientes de terceros para obras o servicios.</t>
        </r>
      </text>
    </comment>
    <comment ref="B220" authorId="2">
      <text>
        <r>
          <rPr>
            <b/>
            <sz val="12"/>
            <color indexed="81"/>
            <rFont val="Arial"/>
            <family val="2"/>
          </rPr>
          <t>Importe de los ingresos por aplicación de gravámenes sobre herencias, legados y donaciones.</t>
        </r>
      </text>
    </comment>
    <comment ref="B221" authorId="2">
      <text>
        <r>
          <rPr>
            <b/>
            <sz val="12"/>
            <color indexed="81"/>
            <rFont val="Arial"/>
            <family val="2"/>
          </rPr>
          <t>Importe de los ingresos por aplicación de gravámenes sobre herencias, legados y donaciones.</t>
        </r>
      </text>
    </comment>
    <comment ref="B222"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3"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5"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6"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color indexed="81"/>
            <rFont val="Arial"/>
            <family val="2"/>
          </rPr>
          <t>Importe de los ingresos por aprovechamientos generados cuando no se cubran los aprovechamientos en la fecha o dentro del plazo fijado por las disposiciones fiscales.</t>
        </r>
      </text>
    </comment>
    <comment ref="B229" authorId="2">
      <text>
        <r>
          <rPr>
            <b/>
            <sz val="12"/>
            <color indexed="81"/>
            <rFont val="Arial"/>
            <family val="2"/>
          </rPr>
          <t>Importe de otros ingresos que obtiene el municipio por concepto de accesorios de los aprovechamientos y no están considerados en los rubros anteriores.</t>
        </r>
      </text>
    </comment>
    <comment ref="B230" authorId="2">
      <text>
        <r>
          <rPr>
            <b/>
            <sz val="12"/>
            <color indexed="81"/>
            <rFont val="Arial"/>
            <family val="2"/>
          </rPr>
          <t>Importe del ingreso obtenido de otros accesorios.</t>
        </r>
      </text>
    </comment>
    <comment ref="B231" authorId="3">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2" authorId="3">
      <text>
        <r>
          <rPr>
            <b/>
            <sz val="12"/>
            <color indexed="81"/>
            <rFont val="Arial"/>
            <family val="2"/>
          </rPr>
          <t>Ingresos propios que obtienen los organismo descentralizados que conforman el sector paraestatal, derivados de sus actividades producidas por bienes y servicios.</t>
        </r>
      </text>
    </comment>
    <comment ref="B233" authorId="3">
      <text>
        <r>
          <rPr>
            <b/>
            <sz val="12"/>
            <color indexed="81"/>
            <rFont val="Arial"/>
            <family val="2"/>
          </rPr>
          <t>Ingresos propios que obtienen los organismo descentralizados que conforman el sector paraestatal, derivados de sus actividades producidas por bienes y servicios.</t>
        </r>
      </text>
    </comment>
    <comment ref="B234" authorId="2">
      <text>
        <r>
          <rPr>
            <b/>
            <sz val="12"/>
            <color indexed="81"/>
            <rFont val="Arial"/>
            <family val="2"/>
          </rPr>
          <t>Importe de los ingresos por venta de bienes y servicios producidos en establecimientos del gobierno.</t>
        </r>
      </text>
    </comment>
    <comment ref="B235" authorId="3">
      <text>
        <r>
          <rPr>
            <b/>
            <sz val="12"/>
            <color indexed="81"/>
            <rFont val="Arial"/>
            <family val="2"/>
          </rPr>
          <t>Ingresos propios que obtienen los organismo descentralizados que conforman el sector paraestatal, derivados de sus actividades producidas por bienes y servicios.</t>
        </r>
      </text>
    </comment>
    <comment ref="B236" authorId="2">
      <text>
        <r>
          <rPr>
            <b/>
            <sz val="12"/>
            <color indexed="81"/>
            <rFont val="Arial"/>
            <family val="2"/>
          </rPr>
          <t>Importe de los ingresos por concepto de venta de bienes y servicios de organismos descentralizados para fines de asistencia o seguridad social.</t>
        </r>
      </text>
    </comment>
    <comment ref="B237" authorId="3">
      <text>
        <r>
          <rPr>
            <b/>
            <sz val="12"/>
            <color indexed="81"/>
            <rFont val="Arial"/>
            <family val="2"/>
          </rPr>
          <t xml:space="preserve">Ingresos propios producidos en establecimientos del gobierno central derivadas de sus actividades. </t>
        </r>
      </text>
    </comment>
    <comment ref="B238" authorId="2">
      <text>
        <r>
          <rPr>
            <b/>
            <sz val="12"/>
            <color indexed="81"/>
            <rFont val="Arial"/>
            <family val="2"/>
          </rPr>
          <t>Importe de los ingresos por impuestos causados en ejercicios fiscales anteriores pendientes de liquidación o de pago, los cuales se captan en un ejercicio posterior.</t>
        </r>
      </text>
    </comment>
    <comment ref="B239" authorId="3">
      <text>
        <r>
          <rPr>
            <b/>
            <sz val="12"/>
            <color indexed="81"/>
            <rFont val="Arial"/>
            <family val="2"/>
          </rPr>
          <t>Comprende el importe de los ingresos causados en ejercicios fiscales anteriores pendientes de liquidación o de pago, los cuales se captan en un ejercicio posterior.</t>
        </r>
      </text>
    </comment>
    <comment ref="B240" authorId="2">
      <text>
        <r>
          <rPr>
            <b/>
            <sz val="12"/>
            <color indexed="81"/>
            <rFont val="Arial"/>
            <family val="2"/>
          </rPr>
          <t>Importe de los ingresos por impuestos causados en ejercicios fiscales anteriores pendientes de liquidación o de pago, los cuales se captan en un ejercicio posterior.</t>
        </r>
      </text>
    </comment>
    <comment ref="B241" authorId="1">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2" authorId="3">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3" authorId="3">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4" authorId="2">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text>
        <r>
          <rPr>
            <b/>
            <sz val="12"/>
            <color indexed="81"/>
            <rFont val="Arial"/>
            <family val="2"/>
          </rPr>
          <t>Importe de los ingresos de las Entidades Federativas y Municipios que se derivan del Sistema Nacional de Coordinación Fiscal federal.</t>
        </r>
      </text>
    </comment>
    <comment ref="B246" authorId="2">
      <text>
        <r>
          <rPr>
            <b/>
            <sz val="12"/>
            <color indexed="81"/>
            <rFont val="Arial"/>
            <family val="2"/>
          </rPr>
          <t>Importe de los ingresos de los Municipios que se derivan del Sistema Nacional de Coordinación Fiscal Estatal.</t>
        </r>
      </text>
    </comment>
    <comment ref="B247" authorId="3">
      <text>
        <r>
          <rPr>
            <b/>
            <sz val="12"/>
            <color indexed="81"/>
            <rFont val="Arial"/>
            <family val="2"/>
          </rPr>
          <t>Importe de los ingresos de las Entidades Federativas y Municipios que se derivan del Sistema Nacional de Coordinación Fiscal.</t>
        </r>
      </text>
    </comment>
    <comment ref="B248" authorId="2">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9" authorId="2">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0" authorId="2">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1" authorId="2">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2" authorId="2">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3" authorId="3">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4" authorId="2">
      <text>
        <r>
          <rPr>
            <b/>
            <sz val="12"/>
            <color indexed="81"/>
            <rFont val="Arial"/>
            <family val="2"/>
          </rPr>
          <t xml:space="preserve">Importe del ingreso por convenios celebrados por el municipio con entidades públicas o de la iniciativa privada.
</t>
        </r>
      </text>
    </comment>
    <comment ref="B258" authorId="3">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59" authorId="3">
      <text>
        <r>
          <rPr>
            <b/>
            <sz val="12"/>
            <color indexed="81"/>
            <rFont val="Arial"/>
            <family val="2"/>
          </rPr>
          <t>Importe de los ingresos por el ente público contenidos en el presupuesto de egresos con el objeto de sufragar gastos inherentes a sus atribuciones.</t>
        </r>
      </text>
    </comment>
    <comment ref="B260" authorId="2">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1" authorId="2">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2" authorId="3">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3" authorId="3">
      <text>
        <r>
          <rPr>
            <b/>
            <sz val="12"/>
            <color indexed="81"/>
            <rFont val="Arial"/>
            <family val="2"/>
          </rPr>
          <t>Importe de los ingresos para el desarrollo de actividades prioritarias de interés general a través del ente público a los diferentes sectores de la sociedad.</t>
        </r>
      </text>
    </comment>
    <comment ref="B264"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5"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7"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3">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69" authorId="2">
      <text>
        <r>
          <rPr>
            <b/>
            <sz val="12"/>
            <color indexed="81"/>
            <rFont val="Arial"/>
            <family val="2"/>
          </rPr>
          <t xml:space="preserve">Importe del ingreso que obtiene el Estado por donaciones de terceros para ayudas sociales a favor de la comunidad.
</t>
        </r>
      </text>
    </comment>
    <comment ref="B270" authorId="2">
      <text>
        <r>
          <rPr>
            <b/>
            <sz val="12"/>
            <color indexed="81"/>
            <rFont val="Arial"/>
            <family val="2"/>
          </rPr>
          <t>Importe de los ingresos obtenidos de terceros en efectivo para fines de ayudas sociales.</t>
        </r>
      </text>
    </comment>
    <comment ref="B271" authorId="2">
      <text>
        <r>
          <rPr>
            <b/>
            <sz val="12"/>
            <color indexed="81"/>
            <rFont val="Arial"/>
            <family val="2"/>
          </rPr>
          <t>Importe de los ingresos obtenidos de terceros en especie para fines de ayudas sociales.</t>
        </r>
      </text>
    </comment>
    <comment ref="B272" authorId="3">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3" authorId="2">
      <text>
        <r>
          <rPr>
            <b/>
            <sz val="12"/>
            <color indexed="81"/>
            <rFont val="Arial"/>
            <family val="2"/>
          </rPr>
          <t>Importe de los ingresos por concepto de transferencias a fideicomisos, mandatos y análogos para fines económicos y sociales.</t>
        </r>
      </text>
    </comment>
    <comment ref="B274" authorId="2">
      <text>
        <r>
          <rPr>
            <b/>
            <sz val="12"/>
            <color indexed="81"/>
            <rFont val="Arial"/>
            <family val="2"/>
          </rPr>
          <t>Importe de los ingresos por concepto de transferencias a fideicomisos, mandatos y análogos para fines económicos y sociales.</t>
        </r>
      </text>
    </comment>
    <comment ref="B275" authorId="2">
      <text>
        <r>
          <rPr>
            <b/>
            <sz val="12"/>
            <color indexed="81"/>
            <rFont val="Arial"/>
            <family val="2"/>
          </rPr>
          <t>Importe de los ingresos por concepto de transferencias a fideicomisos para fines económicos y sociales.</t>
        </r>
      </text>
    </comment>
    <comment ref="B276" authorId="2">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7" authorId="2">
      <text>
        <r>
          <rPr>
            <b/>
            <sz val="12"/>
            <color indexed="81"/>
            <rFont val="Arial"/>
            <family val="2"/>
          </rPr>
          <t xml:space="preserve">Importe del ingreso obtenido por otras disposiciones  que no se encuentren contempladas  en los conceptos anteriores.
</t>
        </r>
      </text>
    </comment>
    <comment ref="B278" author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79" authorId="0">
      <text>
        <r>
          <rPr>
            <b/>
            <sz val="11"/>
            <color indexed="81"/>
            <rFont val="Tahoma"/>
            <family val="2"/>
          </rPr>
          <t>Comprende el importe de los ingresos por concepto de utilidades por participación patrimonial e intereses generados</t>
        </r>
      </text>
    </comment>
    <comment ref="B280" authorId="0">
      <text>
        <r>
          <rPr>
            <b/>
            <sz val="11"/>
            <color indexed="81"/>
            <rFont val="Tahoma"/>
            <family val="2"/>
          </rPr>
          <t>Comprende el importe de los ingresos por concepto de utilidades por participación patrimonial e intereses generados</t>
        </r>
      </text>
    </comment>
    <comment ref="B281" authorId="0">
      <text>
        <r>
          <rPr>
            <b/>
            <sz val="11"/>
            <color indexed="81"/>
            <rFont val="Tahoma"/>
            <family val="2"/>
          </rPr>
          <t>Importe de los ingresos obtenidos diferentes a las utilidades por participación patrimonial e intereses ganados, no incluido en las cuentas anteriores</t>
        </r>
      </text>
    </comment>
    <comment ref="B282" authorId="0">
      <text>
        <r>
          <rPr>
            <b/>
            <sz val="11"/>
            <color indexed="81"/>
            <rFont val="Tahoma"/>
            <family val="2"/>
          </rPr>
          <t>Importe a favor por el tipo de cambio de la moneda con respecto a otro país</t>
        </r>
      </text>
    </comment>
    <comment ref="B283" authorId="0">
      <text>
        <r>
          <rPr>
            <b/>
            <sz val="11"/>
            <color indexed="81"/>
            <rFont val="Tahoma"/>
            <family val="2"/>
          </rPr>
          <t>Importe a favor por el tipo de cambio de la moneda con respecto a otro país</t>
        </r>
      </text>
    </comment>
    <comment ref="B284"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5"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3">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7" authorId="2">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8" authorId="2">
      <text>
        <r>
          <rPr>
            <b/>
            <sz val="12"/>
            <color indexed="81"/>
            <rFont val="Arial"/>
            <family val="2"/>
          </rPr>
          <t xml:space="preserve">Ingresos obtenidos por contratar y ejercer créditos, empréstitos y otras formas de financiamientos.
</t>
        </r>
      </text>
    </comment>
    <comment ref="B289" authorId="2">
      <text>
        <r>
          <rPr>
            <b/>
            <sz val="12"/>
            <color indexed="81"/>
            <rFont val="Arial"/>
            <family val="2"/>
          </rPr>
          <t>Ingresos obtenidos por contratar y ejercer créditos, empréstitos y otras formas de financiamientos , con la banca oficial.</t>
        </r>
      </text>
    </comment>
    <comment ref="B290" authorId="2">
      <text>
        <r>
          <rPr>
            <b/>
            <sz val="12"/>
            <color indexed="81"/>
            <rFont val="Arial"/>
            <family val="2"/>
          </rPr>
          <t xml:space="preserve">Ingresos obtenidos por contratar y ejercer créditos, empréstitos y otras formas de financiamientos con la banca comercial.
</t>
        </r>
      </text>
    </comment>
    <comment ref="B291" authorId="2">
      <text>
        <r>
          <rPr>
            <b/>
            <sz val="12"/>
            <color indexed="81"/>
            <rFont val="Arial"/>
            <family val="2"/>
          </rPr>
          <t xml:space="preserve">Importe del ingreso obtenido por otros financiamientos  que no se encuentren contemplados  en los conceptos anteriores.
</t>
        </r>
      </text>
    </comment>
    <comment ref="B292" authorId="2">
      <text>
        <r>
          <rPr>
            <b/>
            <sz val="12"/>
            <color indexed="81"/>
            <rFont val="Arial"/>
            <family val="2"/>
          </rPr>
          <t>Ingresos que obtiene el Estado por la suma de las deudas que tiene con otras entidades.</t>
        </r>
      </text>
    </comment>
  </commentList>
</comments>
</file>

<file path=xl/comments2.xml><?xml version="1.0" encoding="utf-8"?>
<comments xmlns="http://schemas.openxmlformats.org/spreadsheetml/2006/main">
  <authors>
    <author>pedro.monarrez</author>
  </authors>
  <commentList>
    <comment ref="B5" author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0">
      <text>
        <r>
          <rPr>
            <b/>
            <sz val="12"/>
            <color indexed="81"/>
            <rFont val="Arial"/>
            <family val="2"/>
          </rPr>
          <t>Asignaciones destinadas a la adquisición de madera y sus derivados.</t>
        </r>
        <r>
          <rPr>
            <sz val="12"/>
            <color indexed="81"/>
            <rFont val="Arial"/>
            <family val="2"/>
          </rPr>
          <t xml:space="preserve">
</t>
        </r>
      </text>
    </comment>
    <comment ref="B71" authorId="0">
      <text>
        <r>
          <rPr>
            <b/>
            <sz val="12"/>
            <color indexed="81"/>
            <rFont val="Arial"/>
            <family val="2"/>
          </rPr>
          <t>Asignaciones destinadas a la adquisición de vidrio plano, templado, inastillable y otros vidrios laminados; espejos; envases y artículos de vidrio y fibra de vidrio.</t>
        </r>
      </text>
    </comment>
    <comment ref="B72" author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0">
      <text>
        <r>
          <rPr>
            <b/>
            <sz val="12"/>
            <color indexed="81"/>
            <rFont val="Arial"/>
            <family val="2"/>
          </rPr>
          <t>Asignaciones destinadas a cubrir el alquiler de terrenos.</t>
        </r>
      </text>
    </comment>
    <comment ref="B120" author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0">
      <text>
        <r>
          <rPr>
            <b/>
            <sz val="12"/>
            <color indexed="81"/>
            <rFont val="Arial"/>
            <family val="2"/>
          </rPr>
          <t>Asignaciones destinadas para la atención de gastos corrientes de establecimientos de enseñanza.</t>
        </r>
      </text>
    </comment>
    <comment ref="B223" author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0">
      <text>
        <r>
          <rPr>
            <b/>
            <sz val="12"/>
            <color indexed="81"/>
            <rFont val="Arial"/>
            <family val="2"/>
          </rPr>
          <t>Asignaciones destinadas a promover el cooperativismo.</t>
        </r>
        <r>
          <rPr>
            <sz val="12"/>
            <color indexed="81"/>
            <rFont val="Arial"/>
            <family val="2"/>
          </rPr>
          <t xml:space="preserve">
</t>
        </r>
      </text>
    </comment>
    <comment ref="B226" author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0">
      <text>
        <r>
          <rPr>
            <b/>
            <sz val="12"/>
            <color indexed="81"/>
            <rFont val="Arial"/>
            <family val="2"/>
          </rPr>
          <t>Asignaciones destinadas a la adquisición de ovinos y caprinos.</t>
        </r>
        <r>
          <rPr>
            <sz val="12"/>
            <color indexed="81"/>
            <rFont val="Arial"/>
            <family val="2"/>
          </rPr>
          <t xml:space="preserve">
</t>
        </r>
      </text>
    </comment>
    <comment ref="B290" author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0">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0">
      <text>
        <r>
          <rPr>
            <b/>
            <sz val="12"/>
            <color indexed="81"/>
            <rFont val="Arial"/>
            <family val="2"/>
          </rPr>
          <t>Asignaciones a fideicomisos de municipios con fines de política económica.</t>
        </r>
        <r>
          <rPr>
            <sz val="12"/>
            <color indexed="81"/>
            <rFont val="Arial"/>
            <family val="2"/>
          </rPr>
          <t xml:space="preserve">
</t>
        </r>
      </text>
    </comment>
    <comment ref="B372" author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0">
      <text>
        <r>
          <rPr>
            <b/>
            <sz val="12"/>
            <color indexed="81"/>
            <rFont val="Arial"/>
            <family val="2"/>
          </rPr>
          <t>Asignaciones destinadas a colocaciones a largo plazo en moneda nacional.</t>
        </r>
        <r>
          <rPr>
            <sz val="12"/>
            <color indexed="81"/>
            <rFont val="Arial"/>
            <family val="2"/>
          </rPr>
          <t xml:space="preserve">
</t>
        </r>
      </text>
    </comment>
    <comment ref="B375" authorId="0">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0">
      <text>
        <r>
          <rPr>
            <b/>
            <sz val="12"/>
            <color indexed="81"/>
            <rFont val="Arial"/>
            <family val="2"/>
          </rPr>
          <t xml:space="preserve">Asignaciones destinadas a cubrir los incentivos derivados de convenios de colaboración administrativa  que se celebren con otros órdenes de gobierno.
</t>
        </r>
      </text>
    </comment>
    <comment ref="B388" author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<sst xmlns="http://schemas.openxmlformats.org/spreadsheetml/2006/main" count="1132" uniqueCount="1060">
  <si>
    <t>COG</t>
  </si>
  <si>
    <t>DESCRIPCIÓN</t>
  </si>
  <si>
    <t>ANUAL</t>
  </si>
  <si>
    <t>ENERO</t>
  </si>
  <si>
    <t>FEBRERO</t>
  </si>
  <si>
    <t>MARZO</t>
  </si>
  <si>
    <t>ABRIL</t>
  </si>
  <si>
    <t>MAYO</t>
  </si>
  <si>
    <t>JUNIO</t>
  </si>
  <si>
    <t>JULIO</t>
  </si>
  <si>
    <t>AGOSTO</t>
  </si>
  <si>
    <t>SEPTIEMBRE</t>
  </si>
  <si>
    <t>OCTUBRE</t>
  </si>
  <si>
    <t>NOVIEMBRE</t>
  </si>
  <si>
    <t>DICIEMBRE</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</si>
  <si>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</si>
  <si>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</si>
  <si>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</si>
  <si>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</si>
  <si>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</si>
  <si>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</si>
  <si>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</si>
  <si>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</si>
  <si>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</si>
  <si>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</si>
  <si>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</si>
  <si>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</si>
  <si>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</si>
  <si>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</si>
  <si>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</si>
  <si>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</si>
  <si>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</si>
  <si>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</si>
  <si>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</si>
  <si>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</si>
  <si>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</si>
  <si>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</si>
  <si>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</si>
  <si>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</si>
  <si>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</si>
  <si>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</si>
  <si>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</si>
  <si>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</si>
  <si>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</si>
  <si>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</si>
  <si>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</si>
  <si>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</si>
  <si>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</si>
  <si>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</si>
  <si>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</si>
  <si>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</si>
  <si>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</si>
  <si>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</si>
  <si>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</si>
  <si>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</si>
  <si>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</si>
  <si>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</si>
  <si>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</si>
  <si>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</si>
  <si>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</si>
  <si>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</si>
  <si>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</si>
  <si>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</si>
  <si>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</si>
  <si>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</si>
  <si>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</si>
  <si>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</si>
  <si>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</si>
  <si>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</si>
  <si>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</si>
  <si>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</si>
  <si>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</si>
  <si>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</si>
  <si>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</si>
  <si>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</si>
  <si>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</si>
  <si>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</si>
  <si>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</si>
  <si>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</si>
  <si>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</si>
  <si>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</si>
  <si>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</si>
  <si>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</si>
  <si>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</si>
  <si>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</si>
  <si>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</si>
  <si>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</si>
  <si>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</si>
  <si>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</si>
  <si>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</si>
  <si>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</si>
  <si>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</si>
  <si>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</si>
  <si>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</si>
  <si>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</si>
  <si>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</si>
  <si>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</si>
  <si>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</si>
  <si>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</si>
  <si>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</si>
  <si>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</si>
  <si>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</si>
  <si>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</si>
  <si>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</si>
  <si>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</si>
  <si>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</si>
  <si>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</si>
  <si>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</si>
  <si>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</si>
  <si>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</si>
  <si>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</si>
  <si>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</si>
  <si>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</si>
  <si>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</si>
  <si>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</si>
  <si>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</si>
  <si>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</si>
  <si>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</si>
  <si>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</si>
  <si>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</si>
  <si>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</si>
  <si>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</si>
  <si>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</si>
  <si>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</si>
  <si>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</si>
  <si>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</si>
  <si>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</si>
  <si>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</si>
  <si>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</si>
  <si>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</si>
  <si>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</si>
  <si>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</si>
  <si>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</si>
  <si>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</si>
  <si>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</si>
  <si>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</si>
  <si>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</si>
  <si>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</si>
  <si>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</si>
  <si>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</si>
  <si>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</si>
  <si>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</si>
  <si>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</si>
  <si>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</si>
  <si>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</si>
  <si>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</si>
  <si>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</si>
  <si>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</si>
  <si>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</si>
  <si>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</si>
  <si>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</si>
  <si>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</si>
  <si>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</si>
  <si>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</si>
  <si>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</si>
  <si>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</si>
  <si>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</si>
  <si>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</si>
  <si>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</si>
  <si>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</si>
  <si>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</si>
  <si>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</si>
  <si>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</si>
  <si>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</si>
  <si>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</si>
  <si>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</si>
  <si>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</si>
  <si>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</si>
  <si>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</si>
  <si>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</si>
  <si>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</si>
  <si>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</si>
  <si>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</si>
  <si>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</si>
  <si>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</si>
  <si>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</si>
  <si>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</si>
  <si>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</si>
  <si>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</si>
  <si>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</si>
  <si>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</si>
  <si>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</si>
  <si>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</si>
  <si>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</si>
  <si>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</si>
  <si>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</si>
  <si>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</si>
  <si>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</si>
  <si>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</si>
  <si>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</si>
  <si>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</si>
  <si>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</si>
  <si>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</si>
  <si>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</si>
  <si>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</si>
  <si>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</si>
  <si>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</si>
  <si>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</si>
  <si>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</si>
  <si>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</si>
  <si>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</si>
  <si>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</si>
  <si>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</si>
  <si>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</si>
  <si>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</si>
  <si>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</si>
  <si>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</si>
  <si>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</si>
  <si>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</si>
  <si>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</si>
  <si>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</si>
  <si>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</si>
  <si>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</si>
  <si>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</si>
  <si>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</si>
  <si>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</si>
  <si>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</si>
  <si>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</si>
  <si>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</si>
  <si>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</si>
  <si>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</si>
  <si>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</si>
  <si>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</si>
  <si>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</si>
  <si>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</si>
  <si>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</si>
  <si>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</si>
  <si>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</si>
  <si>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</si>
  <si>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</si>
  <si>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</si>
  <si>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</si>
  <si>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</si>
  <si>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</si>
  <si>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</si>
  <si>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</si>
  <si>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</si>
  <si>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</si>
  <si>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</si>
  <si>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</si>
  <si>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</si>
  <si>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</si>
  <si>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</si>
  <si>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</si>
  <si>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</si>
  <si>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</si>
  <si>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</si>
  <si>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</si>
  <si>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</si>
  <si>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</si>
  <si>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</si>
  <si>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</si>
  <si>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</si>
  <si>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</si>
  <si>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</si>
  <si>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</si>
  <si>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</si>
  <si>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</si>
  <si>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</si>
  <si>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</si>
  <si>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</si>
  <si>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</si>
  <si>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</si>
  <si>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</si>
  <si>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</si>
  <si>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</si>
  <si>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</si>
  <si>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</si>
  <si>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</si>
  <si>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</si>
  <si>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</si>
  <si>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</si>
  <si>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</si>
  <si>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</si>
  <si>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</si>
  <si>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</si>
  <si>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</si>
  <si>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</si>
  <si>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</si>
  <si>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</si>
  <si>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</si>
  <si>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</si>
  <si>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</si>
  <si>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</si>
  <si>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</si>
  <si>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</si>
  <si>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</si>
  <si>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</si>
  <si>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</si>
  <si>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</si>
  <si>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</si>
  <si>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</si>
  <si>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</si>
  <si>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</si>
  <si>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</si>
  <si>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</si>
  <si>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</si>
  <si>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</si>
  <si>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</si>
  <si>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</si>
  <si>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</si>
  <si>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</si>
  <si>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</si>
  <si>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</si>
  <si>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</si>
  <si>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</si>
  <si>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</si>
  <si>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</si>
  <si>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</si>
  <si>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</si>
  <si>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</si>
  <si>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</si>
  <si>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</si>
  <si>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</si>
  <si>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</si>
  <si>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</si>
  <si>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</si>
  <si>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</si>
  <si>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</si>
  <si>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</si>
  <si>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</si>
  <si>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</si>
  <si>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</si>
  <si>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</si>
  <si>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</si>
  <si>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</si>
  <si>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</si>
  <si>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</si>
  <si>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</si>
  <si>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</si>
  <si>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</si>
  <si>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</si>
  <si>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</si>
  <si>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</si>
  <si>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</si>
  <si>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</si>
  <si>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</si>
  <si>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</si>
  <si>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</si>
  <si>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</si>
  <si>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</si>
  <si>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</si>
  <si>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</si>
  <si>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</si>
  <si>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</si>
  <si>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</si>
  <si>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</si>
  <si>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</si>
  <si>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</si>
  <si>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</si>
  <si>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</si>
  <si>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</si>
  <si>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</si>
  <si>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</si>
  <si>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</si>
  <si>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</si>
  <si>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</si>
  <si>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</si>
  <si>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</si>
  <si>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</si>
  <si>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</si>
  <si>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</si>
  <si>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</si>
  <si>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</si>
  <si>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</si>
  <si>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</si>
  <si>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</si>
  <si>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</si>
  <si>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</si>
  <si>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</si>
  <si>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</si>
  <si>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</si>
  <si>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</si>
  <si>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</si>
  <si>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</si>
  <si>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</si>
  <si>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</si>
  <si>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</si>
  <si>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</si>
  <si>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</si>
  <si>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</si>
  <si>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</si>
  <si>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</si>
  <si>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</si>
  <si>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</si>
  <si>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</si>
  <si>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</si>
  <si>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</si>
  <si>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</si>
  <si>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</si>
  <si>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</si>
  <si>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</si>
  <si>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</si>
  <si>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</si>
  <si>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</si>
  <si>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</si>
  <si>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</si>
  <si>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</si>
  <si>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</si>
  <si>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</si>
  <si>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</si>
  <si>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</si>
  <si>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</si>
  <si>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</si>
  <si>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</si>
  <si>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</si>
  <si>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</si>
  <si>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</si>
  <si>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</si>
  <si>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</si>
  <si>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</si>
  <si>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</si>
  <si>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</si>
  <si>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</si>
  <si>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</si>
  <si>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</si>
  <si>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</si>
  <si>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</si>
  <si>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</si>
  <si>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</si>
  <si>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</si>
  <si>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</si>
  <si>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</si>
  <si>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</si>
  <si>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</si>
  <si>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</si>
  <si>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</si>
  <si>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</si>
  <si>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</si>
  <si>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</si>
  <si>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</si>
  <si>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</si>
  <si>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</si>
  <si>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</si>
  <si>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</si>
  <si>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</si>
  <si>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INGRESO ESTIMADO ANUAL</t>
  </si>
  <si>
    <t>IMPUESTOS</t>
  </si>
  <si>
    <t>IMPUESTOS SOBRE LOS INGRESOS</t>
  </si>
  <si>
    <t>1.1.1</t>
  </si>
  <si>
    <t>Impuestos sobre espectáculos públicos</t>
  </si>
  <si>
    <t>1.1.1.1</t>
  </si>
  <si>
    <t>Función de circo y espectáculos de carpa</t>
  </si>
  <si>
    <t>1.1.1.2</t>
  </si>
  <si>
    <t>Conciertos, presentación de artistas, conciertos, audiciones musicales, funciones de box, lucha libre, futbol, básquetbol, beisbol y otros espectáculos deportivos.</t>
  </si>
  <si>
    <t>1.1.1.3</t>
  </si>
  <si>
    <t>Peleas de gallos, palenques, carreras de caballos y similares</t>
  </si>
  <si>
    <t>1.1.1.4</t>
  </si>
  <si>
    <t>Eventos y espectáculos deportivos</t>
  </si>
  <si>
    <t>1.1.1.5</t>
  </si>
  <si>
    <t>Espectáculos culturales, teatrales, ballet, ópera y taurinos</t>
  </si>
  <si>
    <t>1.1.1.6</t>
  </si>
  <si>
    <t>Espectáculos taurinos y ecuestres</t>
  </si>
  <si>
    <t>1.1.1.7</t>
  </si>
  <si>
    <t>Otros espectáculos públicos</t>
  </si>
  <si>
    <t>IMPUESTOS SOBRE EL PATRIMONIO</t>
  </si>
  <si>
    <t>1.2.1</t>
  </si>
  <si>
    <t>Impuesto predial</t>
  </si>
  <si>
    <t>1.2.1.1</t>
  </si>
  <si>
    <t>Predios rústicos</t>
  </si>
  <si>
    <t>1.2.1.2</t>
  </si>
  <si>
    <t>Predios urbanos</t>
  </si>
  <si>
    <t>1.2.2</t>
  </si>
  <si>
    <t>Impuesto sobre transmisiones patrimoniales</t>
  </si>
  <si>
    <t>1.2.2.1</t>
  </si>
  <si>
    <t>Adquisición de departamentos, viviendas y casas para habitación</t>
  </si>
  <si>
    <t>1.2.2.2</t>
  </si>
  <si>
    <t>Regularización de terrenos</t>
  </si>
  <si>
    <t>1.2.3</t>
  </si>
  <si>
    <t>Impuestos sobre negocios jurídicos</t>
  </si>
  <si>
    <t>1.2.3.1</t>
  </si>
  <si>
    <t>Construcción de inmuebles</t>
  </si>
  <si>
    <t>1.2.3.2</t>
  </si>
  <si>
    <t>Reconstrucción de inmuebles</t>
  </si>
  <si>
    <t>1.2.3.3</t>
  </si>
  <si>
    <t>Ampliación de inmuebles</t>
  </si>
  <si>
    <t>IMPUESTO SOBRE LA PRODUCCIÓN, EL CONSUMO Y LAS TRANSACCIONES</t>
  </si>
  <si>
    <t>IMPUESTOS AL COMERCIO EXTERIOR</t>
  </si>
  <si>
    <t>IMPUESTOS SOBRE NÓMINAS Y ASIMILABLES</t>
  </si>
  <si>
    <t>IMPUESTOS ECOLÓGICOS</t>
  </si>
  <si>
    <t>ACCESORIOS DE LOS IMPUESTOS</t>
  </si>
  <si>
    <t>1.7.1</t>
  </si>
  <si>
    <t>Recargos</t>
  </si>
  <si>
    <t>1.7.1.1</t>
  </si>
  <si>
    <t>Falta de pago</t>
  </si>
  <si>
    <t>1.7.2</t>
  </si>
  <si>
    <t>Multas</t>
  </si>
  <si>
    <t>1.7.2.1</t>
  </si>
  <si>
    <t>Infracciones</t>
  </si>
  <si>
    <t>1.7.3</t>
  </si>
  <si>
    <t>Intereses</t>
  </si>
  <si>
    <t>1.7.3.1</t>
  </si>
  <si>
    <t>Plazo de créditos fiscales</t>
  </si>
  <si>
    <t>1.7.4</t>
  </si>
  <si>
    <t>Gastos de ejecución y de embargo</t>
  </si>
  <si>
    <t>1.7.4.1</t>
  </si>
  <si>
    <t>Gastos de notificación</t>
  </si>
  <si>
    <t>1.7.4.2</t>
  </si>
  <si>
    <t>Gastos de embargo</t>
  </si>
  <si>
    <t>1.7.4.3</t>
  </si>
  <si>
    <t>Otros gastos del procedimiento</t>
  </si>
  <si>
    <t>1.7.9</t>
  </si>
  <si>
    <t>Otros no especificados</t>
  </si>
  <si>
    <t>1.7.9.1</t>
  </si>
  <si>
    <t>Otros  accesorios</t>
  </si>
  <si>
    <t>OTROS IMPUESTOS</t>
  </si>
  <si>
    <t>1.8.1</t>
  </si>
  <si>
    <t>Impuestos extraordinarios</t>
  </si>
  <si>
    <t>1.8.1.1</t>
  </si>
  <si>
    <t>1.8.1.2</t>
  </si>
  <si>
    <t>Otros Impuestos</t>
  </si>
  <si>
    <t>CUOTAS Y APORTACIONES DE SEGURIDAD SOCIAL</t>
  </si>
  <si>
    <t>APORTACIONES PARA FONDOS DE VIVIENDA</t>
  </si>
  <si>
    <t xml:space="preserve">CUOTAS PARA EL SEGURO SOCIAL </t>
  </si>
  <si>
    <t>CUOTAS DE AHORRO PARA EL RETIRO</t>
  </si>
  <si>
    <t>OTRAS CUOTAS Y APORTACIONES PARA LA SEGURIDAD SOCIAL</t>
  </si>
  <si>
    <t>ACCESORIOS</t>
  </si>
  <si>
    <t>CONTRIBUCIONES DE MEJORAS</t>
  </si>
  <si>
    <t>CONTRIBUCIÓN DE MEJORAS POR OBRAS PÚBLICAS</t>
  </si>
  <si>
    <t>3.1.1</t>
  </si>
  <si>
    <t>Contribuciones de mejoras</t>
  </si>
  <si>
    <t>3.1.1.1</t>
  </si>
  <si>
    <t>Contribuciones de mejoras por obras públicas</t>
  </si>
  <si>
    <t>DERECHOS</t>
  </si>
  <si>
    <t>DERECHOS POR EL USO, GOCE, APROVECHAMIENTO O EXPLOTACIÓN DE BIENES DE DOMINIO PÚBLICO</t>
  </si>
  <si>
    <t>4.1.1</t>
  </si>
  <si>
    <t>Uso del piso</t>
  </si>
  <si>
    <t>4.1.1.1</t>
  </si>
  <si>
    <t>Estacionamientos exclusivos</t>
  </si>
  <si>
    <t>4.1.1.2</t>
  </si>
  <si>
    <t>Puestos permanentes y eventuales</t>
  </si>
  <si>
    <t>4.1.1.3</t>
  </si>
  <si>
    <t>Actividades comerciales e industriales</t>
  </si>
  <si>
    <t>4.1.1.4</t>
  </si>
  <si>
    <t>Espectáculos y diversiones públicas</t>
  </si>
  <si>
    <t>4.1.1.5</t>
  </si>
  <si>
    <t>Otros fines o actividades no previstas</t>
  </si>
  <si>
    <t>4.1.2</t>
  </si>
  <si>
    <t>Estacionamientos</t>
  </si>
  <si>
    <t>4.1.2.1</t>
  </si>
  <si>
    <t>Concesión de estacionamientos</t>
  </si>
  <si>
    <t>4.1.3</t>
  </si>
  <si>
    <t>De los Cementerios de dominio público</t>
  </si>
  <si>
    <t>4.1.3.1</t>
  </si>
  <si>
    <t>Lotes uso perpetuidad y temporal</t>
  </si>
  <si>
    <t>4.1.3.2</t>
  </si>
  <si>
    <t>Mantenimiento</t>
  </si>
  <si>
    <t>4.1.3.3</t>
  </si>
  <si>
    <t>Venta de gavetas a perpetuidad</t>
  </si>
  <si>
    <t>4.1.3.4</t>
  </si>
  <si>
    <t>Otros</t>
  </si>
  <si>
    <t>4.1.4</t>
  </si>
  <si>
    <t>Uso, goce, aprovechamiento o explotación de otros bienes de dominio público</t>
  </si>
  <si>
    <t>4.1.4.1</t>
  </si>
  <si>
    <t>Arrendamiento o concesión de locales en mercados</t>
  </si>
  <si>
    <t>4.1.4.2</t>
  </si>
  <si>
    <t xml:space="preserve">Arrendamiento o concesión de kioscos en plazas y jardines </t>
  </si>
  <si>
    <t>4.1.4.3</t>
  </si>
  <si>
    <t>Arrendamiento o concesión de escusados y baños</t>
  </si>
  <si>
    <t>4.1.4.4</t>
  </si>
  <si>
    <t>Arrendamiento de inmuebles para anuncios</t>
  </si>
  <si>
    <t>4.1.4.5</t>
  </si>
  <si>
    <t>Otros arrendamientos o concesiones de bienes</t>
  </si>
  <si>
    <t>DERECHOS A LOS HIDROCARBUROS</t>
  </si>
  <si>
    <t>DERECHOS POR PRESTACIÓN DE SERVICIOS</t>
  </si>
  <si>
    <t>4.3.1</t>
  </si>
  <si>
    <t>Licencias y permisos de giros</t>
  </si>
  <si>
    <t>4.3.1.1</t>
  </si>
  <si>
    <t>Licencias, permisos o autorización de giros con venta de bebidas alcohólicas</t>
  </si>
  <si>
    <t>4.3.1.2</t>
  </si>
  <si>
    <t>Licencias, permisos o autorización de giros con servicios de bebidas alcohólicas</t>
  </si>
  <si>
    <t>4.3.1.3</t>
  </si>
  <si>
    <t>Licencias, permisos o autorización de otros conceptos distintos a los anteriores giros con bebidas alcohólicas</t>
  </si>
  <si>
    <t>4.3.1.4</t>
  </si>
  <si>
    <t>Permiso para el funcionamiento de horario extraordinario</t>
  </si>
  <si>
    <t>4.3.2</t>
  </si>
  <si>
    <t>Licencias y permisos para anuncios</t>
  </si>
  <si>
    <t>4.3.2.1</t>
  </si>
  <si>
    <t>Licencias y permisos de anuncios permanentes</t>
  </si>
  <si>
    <t>4.3.2.2</t>
  </si>
  <si>
    <t>Licencias y permisos de anuncios eventuales</t>
  </si>
  <si>
    <t>4.3.2.3</t>
  </si>
  <si>
    <t>Licencias y permisos de anunció distintos a los anteriores</t>
  </si>
  <si>
    <t>4.3.3</t>
  </si>
  <si>
    <t>Licencias de construcción, reconstrucción, reparación o demolición de obras</t>
  </si>
  <si>
    <t>4.3.3.1</t>
  </si>
  <si>
    <t>Licencias de construcción</t>
  </si>
  <si>
    <t>4.3.3.2</t>
  </si>
  <si>
    <t>Licencias para demolición</t>
  </si>
  <si>
    <t>4.3.3.3</t>
  </si>
  <si>
    <t>Licencias para remodelación</t>
  </si>
  <si>
    <t>4.3.3.4</t>
  </si>
  <si>
    <t>Licencias para reconstrucción, reestructuración o adaptación</t>
  </si>
  <si>
    <t>4.3.3.5</t>
  </si>
  <si>
    <t>Licencias para ocupación provisional en la vía pública</t>
  </si>
  <si>
    <t>4.3.3.6</t>
  </si>
  <si>
    <t>Licencias para movimientos de tierras</t>
  </si>
  <si>
    <t>4.3.3.7</t>
  </si>
  <si>
    <t>Licencias similares no previstas en las anteriores</t>
  </si>
  <si>
    <t>4.3.4</t>
  </si>
  <si>
    <t>Alineamiento, designación de número oficial e inspección</t>
  </si>
  <si>
    <t>4.3.4.1</t>
  </si>
  <si>
    <t>Alineamiento</t>
  </si>
  <si>
    <t>4.3.4.2</t>
  </si>
  <si>
    <t>Designación de número oficial</t>
  </si>
  <si>
    <t>4.3.4.3</t>
  </si>
  <si>
    <t>Inspección de valor sobre inmuebles</t>
  </si>
  <si>
    <t>4.3.4.4</t>
  </si>
  <si>
    <t>Otros servicios similares</t>
  </si>
  <si>
    <t>4.3.5</t>
  </si>
  <si>
    <t>Licencias de cambio de régimen de propiedad y urbanización</t>
  </si>
  <si>
    <t>4.3.5.1</t>
  </si>
  <si>
    <t>Licencia de cambio de régimen de propiedad</t>
  </si>
  <si>
    <t>4.3.5.2</t>
  </si>
  <si>
    <t>Licencia de urbanización</t>
  </si>
  <si>
    <t>4.3.5.3</t>
  </si>
  <si>
    <t>Peritaje, dictamen e inspección de carácter extraordinario</t>
  </si>
  <si>
    <t>4.3.6</t>
  </si>
  <si>
    <t>Servicios de obra</t>
  </si>
  <si>
    <t>4.3.6.1</t>
  </si>
  <si>
    <t>Medición de terrenos</t>
  </si>
  <si>
    <t>4.3.6.2</t>
  </si>
  <si>
    <t>Autorización para romper pavimento, banquetas o machuelos</t>
  </si>
  <si>
    <t>4.3.6.3</t>
  </si>
  <si>
    <t>Autorización para construcciones de infraestructura en la vía pública</t>
  </si>
  <si>
    <t>4.3.7</t>
  </si>
  <si>
    <t>Regularizaciones de los registros de obra</t>
  </si>
  <si>
    <t>4.3.7.1</t>
  </si>
  <si>
    <t>Regularización de predios en zonas de orgien ejidal destinados al uso de casa habitación</t>
  </si>
  <si>
    <t>4.3.7.2</t>
  </si>
  <si>
    <t>Regularización de edificaciones existentes de uso no habitacional en zonas de origen ejidal con antigüedad mayor a los 5 años</t>
  </si>
  <si>
    <t>4.3.7.3</t>
  </si>
  <si>
    <t>Regulariación de edificaciones existentes de uso no habitación en zonas de origen ejidal con antigüedad de hasta 5 años</t>
  </si>
  <si>
    <t>4.3.8</t>
  </si>
  <si>
    <t>Servicios de sanidad</t>
  </si>
  <si>
    <t>4.3.8.1</t>
  </si>
  <si>
    <t>Inhumaciones y reinhumaciones</t>
  </si>
  <si>
    <t>4.3.8.2</t>
  </si>
  <si>
    <t>Exhumaciones</t>
  </si>
  <si>
    <t>4.3.8.3</t>
  </si>
  <si>
    <t>Servicio de cremación</t>
  </si>
  <si>
    <t>4.3.8.4</t>
  </si>
  <si>
    <t>Traslado de cadáveres fuera del municipio</t>
  </si>
  <si>
    <t>4.3.9</t>
  </si>
  <si>
    <t>Servicio de limpieza, recolección, traslado, tratamiento y disposición final de residuos</t>
  </si>
  <si>
    <t>4.3.9.1</t>
  </si>
  <si>
    <t>Recolección y traslado de basura, desechos o desperdicios no peligrosos</t>
  </si>
  <si>
    <t>4.3.9.2</t>
  </si>
  <si>
    <t>Recolección y traslado de basura, desechos o desperdicios peligrosos</t>
  </si>
  <si>
    <t>4.3.9.3</t>
  </si>
  <si>
    <t>Limpieza de lotes baldíos, jardines, prados, banquetas y similares</t>
  </si>
  <si>
    <t>4.3.9.4</t>
  </si>
  <si>
    <t>Servicio exclusivo de camiones de aseo</t>
  </si>
  <si>
    <t>4.3.9.5</t>
  </si>
  <si>
    <t>Por utilizar tiraderos y rellenos sanitarios del municipio</t>
  </si>
  <si>
    <t>4.3.9.9</t>
  </si>
  <si>
    <t>4.3.10</t>
  </si>
  <si>
    <t>Agua potable,drenaje,alcantarillado,tratamiento y disposición final de aguas residuales</t>
  </si>
  <si>
    <t>4.3.10.1</t>
  </si>
  <si>
    <t>Servicio doméstico</t>
  </si>
  <si>
    <t>4.3.10.2</t>
  </si>
  <si>
    <t>Servicio no doméstico</t>
  </si>
  <si>
    <t>4.3.10.3</t>
  </si>
  <si>
    <t>Predios baldíos</t>
  </si>
  <si>
    <t>4.3.10.4</t>
  </si>
  <si>
    <t>Servicios en localidades</t>
  </si>
  <si>
    <t>4.3.10.5</t>
  </si>
  <si>
    <t>20% para el saneamiento de las aguas residuales</t>
  </si>
  <si>
    <t>4.3.10.6</t>
  </si>
  <si>
    <t>2% o 3% para la infraestructura básica existente</t>
  </si>
  <si>
    <t>4.3.10.7</t>
  </si>
  <si>
    <t>Aprovechamiento de la infraestructura básica existente</t>
  </si>
  <si>
    <t>4.3.10.8</t>
  </si>
  <si>
    <t>Conexión o reconexión al servicio</t>
  </si>
  <si>
    <t>4.3.11</t>
  </si>
  <si>
    <t>Rastro</t>
  </si>
  <si>
    <t>4.3.11.1</t>
  </si>
  <si>
    <t>Autorización de matanza</t>
  </si>
  <si>
    <t>4.3.11.2</t>
  </si>
  <si>
    <t>Autorización de salida de animales del rastro para envíos fuera del municipio</t>
  </si>
  <si>
    <t>4.3.11.3</t>
  </si>
  <si>
    <t>Autorización de la introducción de ganado al rastro en horas extraordinarias</t>
  </si>
  <si>
    <t>4.3.11.4</t>
  </si>
  <si>
    <t>Sello de inspección sanitaria</t>
  </si>
  <si>
    <t>4.3.11.5</t>
  </si>
  <si>
    <t>Acarreo de carnes en camiones del municipio</t>
  </si>
  <si>
    <t>4.3.11.6</t>
  </si>
  <si>
    <t>Servicios de matanza en el rastro municipal</t>
  </si>
  <si>
    <t>4.3.11.7</t>
  </si>
  <si>
    <t>Venta de productos obtenidos en el rastro</t>
  </si>
  <si>
    <t>4.3.11.9</t>
  </si>
  <si>
    <t>Otros servicios prestados por el rastro municipal</t>
  </si>
  <si>
    <t>4.3.12</t>
  </si>
  <si>
    <t>Registro civil</t>
  </si>
  <si>
    <t>4.3.12.1</t>
  </si>
  <si>
    <t xml:space="preserve">Servicios en oficina fuera del horario </t>
  </si>
  <si>
    <t>4.3.12.2</t>
  </si>
  <si>
    <t>Servicios a domicilio</t>
  </si>
  <si>
    <t>4.3.12.3</t>
  </si>
  <si>
    <t>Anotaciones e inserciones en actas</t>
  </si>
  <si>
    <t>4.3.13</t>
  </si>
  <si>
    <t>Certificaciones</t>
  </si>
  <si>
    <t>4.3.13.1</t>
  </si>
  <si>
    <t>Expedición de certificados, certificaciones, constancias o copias certificadas</t>
  </si>
  <si>
    <t>4.3.13.2</t>
  </si>
  <si>
    <t>Extractos de actas</t>
  </si>
  <si>
    <t>4.3.13.3</t>
  </si>
  <si>
    <t>Dictámenes de trazo, uso y destino</t>
  </si>
  <si>
    <t>4.3.14</t>
  </si>
  <si>
    <t>Servicios de catastro</t>
  </si>
  <si>
    <t>4.3.14.1</t>
  </si>
  <si>
    <t>Copias de planos</t>
  </si>
  <si>
    <t>4.3.14.2</t>
  </si>
  <si>
    <t>Certificaciones catastrales</t>
  </si>
  <si>
    <t>4.3.14.3</t>
  </si>
  <si>
    <t>Informes catastrales</t>
  </si>
  <si>
    <t>4.3.14.4</t>
  </si>
  <si>
    <t>Deslindes catastrales</t>
  </si>
  <si>
    <t>4.3.14.5</t>
  </si>
  <si>
    <t>Dictámenes catastrales</t>
  </si>
  <si>
    <t>4.3.14.6</t>
  </si>
  <si>
    <t>Revisión y autorización de avalúos</t>
  </si>
  <si>
    <t>OTROS DERECHOS</t>
  </si>
  <si>
    <t>4.4.1</t>
  </si>
  <si>
    <t>Derechos no especificados</t>
  </si>
  <si>
    <t>4.4.1.1</t>
  </si>
  <si>
    <t>Servicios prestados en horas hábiles</t>
  </si>
  <si>
    <t>4.4.1.2</t>
  </si>
  <si>
    <t>Servicios prestados en horas inhábiles</t>
  </si>
  <si>
    <t>4.4.1.3</t>
  </si>
  <si>
    <t>Solicitudes de información</t>
  </si>
  <si>
    <t>4.4.1.4</t>
  </si>
  <si>
    <t>Servicios médicos</t>
  </si>
  <si>
    <t>4.4.1.9</t>
  </si>
  <si>
    <t>Otros servicios no especificados</t>
  </si>
  <si>
    <t>ACCESORIOS DE LOS DERECHOS</t>
  </si>
  <si>
    <t>4.5.1</t>
  </si>
  <si>
    <t>4.5.1.1</t>
  </si>
  <si>
    <t>4.5.2</t>
  </si>
  <si>
    <t>4.5.2.1</t>
  </si>
  <si>
    <t>4.5.3</t>
  </si>
  <si>
    <t>4.5.3.1</t>
  </si>
  <si>
    <t>4.5.4</t>
  </si>
  <si>
    <t>4.5.4.1</t>
  </si>
  <si>
    <t>4.5.4.2</t>
  </si>
  <si>
    <t>4.5.4.3</t>
  </si>
  <si>
    <t>4.5.9</t>
  </si>
  <si>
    <t>4.5.9.9</t>
  </si>
  <si>
    <t>PRODUCTOS</t>
  </si>
  <si>
    <t>PRODUCTOS DE TIPO CORRIENTE</t>
  </si>
  <si>
    <t>5.1.1</t>
  </si>
  <si>
    <t>Uso, goce, aprovechamiento o explotación de  bienes de dominio privado</t>
  </si>
  <si>
    <t>5.1.1.1</t>
  </si>
  <si>
    <t>5.1.1.2</t>
  </si>
  <si>
    <t>5.1.1.3</t>
  </si>
  <si>
    <t>5.1.1.4</t>
  </si>
  <si>
    <t>5.1.1.9</t>
  </si>
  <si>
    <t>5.1.2</t>
  </si>
  <si>
    <t>Cementerios de dominio privado</t>
  </si>
  <si>
    <t>5.1.2.1</t>
  </si>
  <si>
    <t>5.1.2.2</t>
  </si>
  <si>
    <t>5.1.2.3</t>
  </si>
  <si>
    <t>5.1.2.9</t>
  </si>
  <si>
    <t>5.1.9</t>
  </si>
  <si>
    <t>Productos diversos</t>
  </si>
  <si>
    <t>5.1.9.1</t>
  </si>
  <si>
    <t>Formas y ediciones impresas</t>
  </si>
  <si>
    <t>5.1.9.2</t>
  </si>
  <si>
    <t>Calcomanías, credenciales, placas, escudos y otros medios de identificación</t>
  </si>
  <si>
    <t>5.1.9.3</t>
  </si>
  <si>
    <t>Depósito de vehículos</t>
  </si>
  <si>
    <t>5.1.9.4</t>
  </si>
  <si>
    <t>Explotación de bienes municipales de dominio privado</t>
  </si>
  <si>
    <t>5.1.9.5</t>
  </si>
  <si>
    <t>Productos o utilidades de talleres y centros de trabajo</t>
  </si>
  <si>
    <t>5.1.9.6</t>
  </si>
  <si>
    <t>Venta de esquilmos, productos de aparcería, desechos y basuras</t>
  </si>
  <si>
    <t>5.1.9.7</t>
  </si>
  <si>
    <t>Venta de productos procedentes de viveros y jardines</t>
  </si>
  <si>
    <t>5.1.9.8</t>
  </si>
  <si>
    <t>Por proporcionar información en documentos o elementos técnicos</t>
  </si>
  <si>
    <t>5.1.9.9</t>
  </si>
  <si>
    <t>Otros productos no especificados</t>
  </si>
  <si>
    <t>PRODUCTOS DE CAPITAL</t>
  </si>
  <si>
    <t>5.2.1</t>
  </si>
  <si>
    <t>Productos de capital</t>
  </si>
  <si>
    <t>5.2.1.1</t>
  </si>
  <si>
    <t>ACCESORIOS DE LOS PRODUCTOS</t>
  </si>
  <si>
    <t>5.3.1</t>
  </si>
  <si>
    <t>5.3.1.9</t>
  </si>
  <si>
    <t>APROVECHAMIENTOS</t>
  </si>
  <si>
    <t>APROVECHAMIENTOS DE TIPO CORRIENTE</t>
  </si>
  <si>
    <t>6.1.1</t>
  </si>
  <si>
    <t>Incentivos derivados de la colaboración fiscal</t>
  </si>
  <si>
    <t>6.1.1.1</t>
  </si>
  <si>
    <t>Incentivos de colaboración</t>
  </si>
  <si>
    <t>6.1.2</t>
  </si>
  <si>
    <t>6.1.2.1</t>
  </si>
  <si>
    <t>6.1.3</t>
  </si>
  <si>
    <t>6.1.3.1</t>
  </si>
  <si>
    <t>6.1.4</t>
  </si>
  <si>
    <t>Reintegros</t>
  </si>
  <si>
    <t>6.1.4.1</t>
  </si>
  <si>
    <t>6.1.5</t>
  </si>
  <si>
    <t>Aprovechamiento provenientes de obras públicas</t>
  </si>
  <si>
    <t>6.1.5.1</t>
  </si>
  <si>
    <t>Aprovechamientos provenientes de obras públicas</t>
  </si>
  <si>
    <t>6.1.6</t>
  </si>
  <si>
    <t>Aprovechamiento por participaciones derivadas de la aplicación de leyes</t>
  </si>
  <si>
    <t>6.1.6.1</t>
  </si>
  <si>
    <t>6.1.7</t>
  </si>
  <si>
    <t>Aprovechamientos por aportaciones y cooperaciones</t>
  </si>
  <si>
    <t>6.1.7.1</t>
  </si>
  <si>
    <t>APROVECHAMIENTOS DE CAPITAL</t>
  </si>
  <si>
    <t>OTROS APORVECHAMIENTOS</t>
  </si>
  <si>
    <t>6.3.9</t>
  </si>
  <si>
    <t>Otros aprovechamientos</t>
  </si>
  <si>
    <t>6.3.9.9</t>
  </si>
  <si>
    <t>Otros  aprovechamientos</t>
  </si>
  <si>
    <t>ACCESORIOS DE LOS APORVECHAMIENTOS</t>
  </si>
  <si>
    <t>6.4.1</t>
  </si>
  <si>
    <t>6.4.1.9</t>
  </si>
  <si>
    <t>INGRESOS POR VENTAS DE BIENES Y SERVICIOS</t>
  </si>
  <si>
    <t>INGRESOS POR VENTAS DE MERCANCÍAS</t>
  </si>
  <si>
    <t>INGRESOS POR VENTAS DE BIENES Y SERVICIOS PRODUCIDOS EN ESTABLECIMIENTO DEL GOBIERNO</t>
  </si>
  <si>
    <t>7.2.1</t>
  </si>
  <si>
    <t>Producidos en establecimientos del gobierno</t>
  </si>
  <si>
    <t>INGRESOS POR VENTA DE BIENES Y SERVICIOS DE ORGANISMOS DESCENTRALIZADOS</t>
  </si>
  <si>
    <t>7.3.1</t>
  </si>
  <si>
    <t>Producidos por  organismos descentralizados municipales</t>
  </si>
  <si>
    <t>INGRESOS DE OPERACIÓN DE ENTIDADES PARAESTATALES EMPRESARIALES (NO FINANCIERAS)</t>
  </si>
  <si>
    <t>7.4.1</t>
  </si>
  <si>
    <t>Producido por  entidades paraestatales empresiariales (no financieras)</t>
  </si>
  <si>
    <t>INGRESOS NO COMPRENDIDOS EN LAS FRACCIONES DE LA LEY DE INGRESOS CAUSADOS EN EJERCICIOS FISCALES ANTERIORES PENDIENTES DE LIQUIDACIÓN O PAGO</t>
  </si>
  <si>
    <t>7.9.1</t>
  </si>
  <si>
    <t>Impuestos no comprendidos en las fracciones de la ley de ingresos causados en ejercicios fiscales anteriores pendientes de liquidación o pago</t>
  </si>
  <si>
    <t>7.9.2</t>
  </si>
  <si>
    <t>Contribuciones de mejoras, derechos, productos y aprovechamientos no comprendidos en las fracciones de la ley de ingreso causada en ejercicios fiscales anteriores pendientes de liquidación o pago</t>
  </si>
  <si>
    <t>8.1.1</t>
  </si>
  <si>
    <t>Participaciones</t>
  </si>
  <si>
    <t>8.1.1.1</t>
  </si>
  <si>
    <t>Federales</t>
  </si>
  <si>
    <t>8.1.1.2</t>
  </si>
  <si>
    <t>Estatales</t>
  </si>
  <si>
    <t>8.2.1</t>
  </si>
  <si>
    <t>Aportaciones federales</t>
  </si>
  <si>
    <t>8.2.1.1</t>
  </si>
  <si>
    <t>Del fondo de infraestructura social municipal</t>
  </si>
  <si>
    <t>8.2.1.2</t>
  </si>
  <si>
    <t>Rendimientos financieros del fondo de aportaciones para la infraestructura social</t>
  </si>
  <si>
    <t>8.2.1.3</t>
  </si>
  <si>
    <t>Del fondo para el fortalecimiento municipal</t>
  </si>
  <si>
    <t>8.2.1.4</t>
  </si>
  <si>
    <t>Rendimientos financieros del fondo de aportaciones para el fortalecimiento municipal</t>
  </si>
  <si>
    <t>8.3.1</t>
  </si>
  <si>
    <t>Convenios</t>
  </si>
  <si>
    <t>8.3.1.1</t>
  </si>
  <si>
    <t>Derivados del Gobierno Federal</t>
  </si>
  <si>
    <t>8.3.1.2</t>
  </si>
  <si>
    <t>Derivados del Gobierno Estatal</t>
  </si>
  <si>
    <t>8.3.1.9</t>
  </si>
  <si>
    <t>Otros Convenios</t>
  </si>
  <si>
    <t>TRANSFERENCIAS, ASIGNACIONES, SUBSIDIOS Y  OTRAS AYUDAS</t>
  </si>
  <si>
    <t>9.1.1</t>
  </si>
  <si>
    <t>Transferencias internas y asignaciones al sector público</t>
  </si>
  <si>
    <t>9.1.1.1</t>
  </si>
  <si>
    <t>TRANSFERENCIAS AL RESTO DEL SECTOR PÚBLICO</t>
  </si>
  <si>
    <t>9.3.1</t>
  </si>
  <si>
    <t>Subsidio</t>
  </si>
  <si>
    <t>9.3.1.1</t>
  </si>
  <si>
    <t>9.3.2</t>
  </si>
  <si>
    <t>Subvenciones</t>
  </si>
  <si>
    <t>9.3.2.1</t>
  </si>
  <si>
    <t>9.4.1</t>
  </si>
  <si>
    <t>Donativos</t>
  </si>
  <si>
    <t>9.4.1.1</t>
  </si>
  <si>
    <t>Efectivo</t>
  </si>
  <si>
    <t>9.4.1.2</t>
  </si>
  <si>
    <t>Especie</t>
  </si>
  <si>
    <t>TRANSFERENCIAS A FIDEICOMISOS, MANDATOS Y ANÁLOGOS</t>
  </si>
  <si>
    <t>9.6.1</t>
  </si>
  <si>
    <t>Transferencias</t>
  </si>
  <si>
    <t>9.6.1.1</t>
  </si>
  <si>
    <t>Fideicomisos</t>
  </si>
  <si>
    <t>9.6.1.2</t>
  </si>
  <si>
    <t>Mandatos</t>
  </si>
  <si>
    <t>9.6.1.9</t>
  </si>
  <si>
    <t xml:space="preserve">OTROS INGRESOS Y BENEFICIOS </t>
  </si>
  <si>
    <t>Ingresos financieros</t>
  </si>
  <si>
    <t>10.1.2</t>
  </si>
  <si>
    <t>Otros ingresos financieros</t>
  </si>
  <si>
    <t>Diferencias por tipo de cambio a Favor en Efectivo y Equivalentes</t>
  </si>
  <si>
    <t>10.2.1</t>
  </si>
  <si>
    <t>Otros ingresos y beneficios varios</t>
  </si>
  <si>
    <t>10.3.9</t>
  </si>
  <si>
    <t>INGRESOS DERIVADOS DE FINANCIAMIENTO</t>
  </si>
  <si>
    <t>ENDEUDAMIENTO INTERNO</t>
  </si>
  <si>
    <t>11.1.1</t>
  </si>
  <si>
    <t>Financiamientos</t>
  </si>
  <si>
    <t>11.1.1.1</t>
  </si>
  <si>
    <t>Banca oficial</t>
  </si>
  <si>
    <t>11.1.1.2</t>
  </si>
  <si>
    <t>Banca comercial</t>
  </si>
  <si>
    <t>11.1.1.9</t>
  </si>
  <si>
    <t>Otros financiamientos no especificados</t>
  </si>
  <si>
    <t>ENDEUDAMIENTO EXTERNO</t>
  </si>
  <si>
    <t>TOTAL DE INGRESOS</t>
  </si>
  <si>
    <t>MUNICIPIO DE ETZATLAN JALISCO</t>
  </si>
  <si>
    <t>C</t>
  </si>
  <si>
    <t>Nombre de la Plaza</t>
  </si>
  <si>
    <t>Adscripción de la Plaza</t>
  </si>
  <si>
    <t>FF</t>
  </si>
  <si>
    <t>No. Plazas</t>
  </si>
  <si>
    <t>111-113</t>
  </si>
  <si>
    <t>Otras
Prestaciones</t>
  </si>
  <si>
    <t>Suma Total de 
Remuneraciones</t>
  </si>
  <si>
    <t>Dietas y Sueldo Base</t>
  </si>
  <si>
    <t>Prima Vacacional y Dominical</t>
  </si>
  <si>
    <t>Gratificación  de Fin de Año (Aguinaldo)</t>
  </si>
  <si>
    <t xml:space="preserve">Horas 
Extraordinarias
</t>
  </si>
  <si>
    <t>Mensual</t>
  </si>
  <si>
    <t>Anual</t>
  </si>
  <si>
    <t>PRESIDENCIA MUNICIPAL</t>
  </si>
  <si>
    <t>REGIDORES</t>
  </si>
  <si>
    <t>PRESIDENTE MUNICIPAL</t>
  </si>
  <si>
    <t>SECRETARIA</t>
  </si>
  <si>
    <t>SECRETARIA GENERAL Y SINDICATURA</t>
  </si>
  <si>
    <t>SINDICO MUNICIPAL</t>
  </si>
  <si>
    <t>SECRETARIO GENERAL</t>
  </si>
  <si>
    <t>AFICIALIA MAYOR ADMINISTRATIVA</t>
  </si>
  <si>
    <t>OFICIAL MAYOR</t>
  </si>
  <si>
    <t>DEPARTAMENTO JURIDICO</t>
  </si>
  <si>
    <t>JUEZ MUNICIPAL</t>
  </si>
  <si>
    <t>UNIDAD DE TRANSPARENCIA</t>
  </si>
  <si>
    <t>AUX DE TRANSPARENCIA</t>
  </si>
  <si>
    <t>DEIRECCION DE REGISTRO CIVIL</t>
  </si>
  <si>
    <t>JEFE OFICIAL DE REGISTRO CIVIL</t>
  </si>
  <si>
    <t>OFICIAL MAYOR DE CULTURA</t>
  </si>
  <si>
    <t>DIRECTOR DE CULTURA Y TURISMO</t>
  </si>
  <si>
    <t>CRONISTA</t>
  </si>
  <si>
    <t>SECRETARIA DE CASA DE CULTURA</t>
  </si>
  <si>
    <t>ENCARGADO DE EQUIPO DE SONIDO</t>
  </si>
  <si>
    <t>DIRECCION DE EDUCACION</t>
  </si>
  <si>
    <t>SUBDIRECTORA DE TALLERES DE CAPACITACION</t>
  </si>
  <si>
    <t>CHOFER CAMION ESTUDIANTES</t>
  </si>
  <si>
    <t>DEPARTAMENTO DE PROMOCION Y DESARROLLO ECONOMICO</t>
  </si>
  <si>
    <t>DIRECTOR</t>
  </si>
  <si>
    <t>AUX.ADMINISTRATIVO DE PROMOCION ECONOMICO</t>
  </si>
  <si>
    <t>OFICINA DE ENLACE RELACIONES EXTERIORES</t>
  </si>
  <si>
    <t>JEFE ADMINISTRATIVO</t>
  </si>
  <si>
    <t xml:space="preserve">SUPERVISOR </t>
  </si>
  <si>
    <t>AGENCIAS MUNICIPALES</t>
  </si>
  <si>
    <t>AGENTE MUNICIPAL STA. ROSALIA</t>
  </si>
  <si>
    <t>AGENTE MUNICIPAL SAN RAFAEL</t>
  </si>
  <si>
    <t>AGENTE MUNICIPAL SAN SEBASTIAN</t>
  </si>
  <si>
    <t>AGENTE MUNICIPAL PUERTA DE PERICOS</t>
  </si>
  <si>
    <t>AGENTE MUNICIPAL DE LA MAZATA</t>
  </si>
  <si>
    <t>AGENTE MUNICIPAL DE LA QUEBRADA</t>
  </si>
  <si>
    <t>AGENTE MUNICIPAL DE EL AMPARO</t>
  </si>
  <si>
    <t>ADMINISTRACION DE HACIENDA MUNICIPAL</t>
  </si>
  <si>
    <t>ENCARGADO DE HACIENDA PUBLICA MUNICIPAL</t>
  </si>
  <si>
    <t>AUX. CONTABLE</t>
  </si>
  <si>
    <t>ENCARGADO DEL DEPARTAMENTO DE ADQUISICIONES</t>
  </si>
  <si>
    <t>DEPARTAMENTO DE INGRESOS</t>
  </si>
  <si>
    <t>CAJERA</t>
  </si>
  <si>
    <t>RECAUDADOR DE PISO</t>
  </si>
  <si>
    <t>INSTITUTO DE LA MUJER</t>
  </si>
  <si>
    <t>ENCARGADA</t>
  </si>
  <si>
    <t>DEPARTAMENTO DE INFORMATICA</t>
  </si>
  <si>
    <t>DEPARTAMENTO DE IMPUESTO PREDIAL Y CATASTRO</t>
  </si>
  <si>
    <t>SUBDIRECTOR DE CATASTRO</t>
  </si>
  <si>
    <t>SECRETARIA EN CATASTRO</t>
  </si>
  <si>
    <t>ADMINISTRACION DE SERVICIOS PUBLICOS MUNICIPALES</t>
  </si>
  <si>
    <t>DIRECTOR DE SERVICIOS PUBLICOS MUNICIPALES</t>
  </si>
  <si>
    <t>ENCARGADO DE MANTENIMINETO DE VEHICULOS</t>
  </si>
  <si>
    <t>OPERADOR DE MAQUINA</t>
  </si>
  <si>
    <t>ALMACENISTA</t>
  </si>
  <si>
    <t>PINTOR GENRAL</t>
  </si>
  <si>
    <t>DIRECCION GENERAL DE OBRAS PUBLICAS</t>
  </si>
  <si>
    <t>DIRECTOR DE OBRAS PUBLICAS</t>
  </si>
  <si>
    <t>SUBDIRECTOR DE OBRAS PUBLICAS</t>
  </si>
  <si>
    <t>SUBDIRECTOR DE DESARROLLO URBANO</t>
  </si>
  <si>
    <t>AUX. EN DIRECCION</t>
  </si>
  <si>
    <t>DEPARTAMENTO DE CEMENTERIOS</t>
  </si>
  <si>
    <t>ADMINISTRADOR DE CEMENTERIOS</t>
  </si>
  <si>
    <t>DEPARTAMENTO DE RASTRO</t>
  </si>
  <si>
    <t>GUARDA RASTRO</t>
  </si>
  <si>
    <t>VETERINARIO</t>
  </si>
  <si>
    <t>DEPARTAMENTO DE ASEO PUBLICO</t>
  </si>
  <si>
    <t>SUPERVISOR DE ASEO PUBLICO</t>
  </si>
  <si>
    <t>RECOLECTOR DE ASEO PUBLICO</t>
  </si>
  <si>
    <t>DEPARTAMENTO DE PARQUES Y JARDINES</t>
  </si>
  <si>
    <t>SUPERVISOR DE PARQUES Y JARDINES</t>
  </si>
  <si>
    <t>DEPARTAMENTO DE ALUMBRADO PUBLUICO</t>
  </si>
  <si>
    <t>JEFE DE ALUMBRADO PUBLICO</t>
  </si>
  <si>
    <t>ENCARGADO DE ALUMBRADO PUBLICO</t>
  </si>
  <si>
    <t>DEPARTAMENTO DE DEPORTES</t>
  </si>
  <si>
    <t>ENCARGADO DE LA UNIDAD DEPORTIVA</t>
  </si>
  <si>
    <t>SERVICIOS MEDICOS</t>
  </si>
  <si>
    <t>MEDICO</t>
  </si>
  <si>
    <t>ENFERMERA EN CENTRO DE SALUD SANTA ROSALIA</t>
  </si>
  <si>
    <t>DEPARTAMENTO DE DESARROLLO RURAL Y MEDIO AMBIENTE</t>
  </si>
  <si>
    <t>ENCARGADO DE DESARROLLO RURAL</t>
  </si>
  <si>
    <t>AUX. DE DESARROLLO RURAL</t>
  </si>
  <si>
    <t>CONTRALORIA</t>
  </si>
  <si>
    <t>CONTRALOR</t>
  </si>
  <si>
    <t>AUX. EN CONTRALORIA</t>
  </si>
  <si>
    <t>DELEGACIONES</t>
  </si>
  <si>
    <t>DELEGADO MUNICIPAL DE OCONAHUA</t>
  </si>
  <si>
    <t>ENCARGADO DE OBRAS PUBLICAS EN OCONAHUA</t>
  </si>
  <si>
    <t>ENCARGADO DE CEMENTERIOS</t>
  </si>
  <si>
    <t>DIRECION DE SEGURIDAD PUBLICA</t>
  </si>
  <si>
    <t>POLICIA DE LINEA</t>
  </si>
  <si>
    <t>OFICIAL DE PREVENCION SOCIAL</t>
  </si>
  <si>
    <t>COMANDANTE</t>
  </si>
  <si>
    <t>SUB DIRECTOR</t>
  </si>
  <si>
    <t>DIRECTOR DE SEGURIDAD PUBLICA MUNICIPAL</t>
  </si>
  <si>
    <t>DEPARTAMENTO DE PROTECCION CIVIL</t>
  </si>
  <si>
    <t>DIRECTOR DE PROTECCION CIVIL</t>
  </si>
  <si>
    <t>PARAMEDICO EN PROTECCION CIVIL</t>
  </si>
  <si>
    <t>AGUA POTABLE Y ALCANTARILLADO</t>
  </si>
  <si>
    <t>ENCARGADO GENERAL DE ALCANTARILLADO</t>
  </si>
  <si>
    <t>ENCARGADO GENERAL DE BOMBAS</t>
  </si>
  <si>
    <t>FONTANERO</t>
  </si>
  <si>
    <t>PENSIONADOS</t>
  </si>
  <si>
    <t>ESQUIVEL CLARO EULALIA</t>
  </si>
  <si>
    <t>GIL ROVERA JOSE LUIS</t>
  </si>
  <si>
    <t>GOMEZ CHAVEZ BENIGNO</t>
  </si>
  <si>
    <t>GUIZAR CARRILLO FRANCISCO JAVIER</t>
  </si>
  <si>
    <t>HERNANDEZ RAMIREZ SALVADOR</t>
  </si>
  <si>
    <t>OCHOA FLORES MARIA DE JESUS</t>
  </si>
  <si>
    <t>TOTALES</t>
  </si>
  <si>
    <t xml:space="preserve">Primas por años de servicios Efectivos Prestados  </t>
  </si>
  <si>
    <t>10.1.1</t>
  </si>
  <si>
    <t>DIRECTOR DE MEDIO AMBIENTE</t>
  </si>
  <si>
    <t>DIRECCION DE INCLUSION</t>
  </si>
  <si>
    <t>DIRECTOR DE INCLUSION</t>
  </si>
  <si>
    <t>TITULAR EN LA UNIDAD DE TRANSPARENCIA</t>
  </si>
  <si>
    <t>AUX. EN RREGISTRO CIVIL</t>
  </si>
  <si>
    <t>DIRECTOR DE EDUCACION</t>
  </si>
  <si>
    <t>DE LA ROSA MACIAS PABLO</t>
  </si>
  <si>
    <t>RUIZ MUÑOZ LUIS</t>
  </si>
  <si>
    <t>SECRETARIA PARTICULAR</t>
  </si>
  <si>
    <t>AUX. SECRETARIA GENERAL</t>
  </si>
  <si>
    <t>AUX. SINDICATURA</t>
  </si>
  <si>
    <t>DIRECTOR JURIDICO</t>
  </si>
  <si>
    <t>COMUNICACIÓN SOCIAL</t>
  </si>
  <si>
    <t>DIRECTOR DE COMUNICACIÓN SOCIAL</t>
  </si>
  <si>
    <t>DIRECTOR DE INFORMATICA</t>
  </si>
  <si>
    <t>DIRECTOR DE DEPORTES</t>
  </si>
  <si>
    <t>DIRECCION DE DESARROLLO SOCIAL</t>
  </si>
  <si>
    <t>DIRECTOR DE DESARROLLO SOCIAL</t>
  </si>
  <si>
    <t>AUX. EN DESARROLLO SOCIAL</t>
  </si>
  <si>
    <t>UNIDAD DE GESTION</t>
  </si>
  <si>
    <t>ENCARGADA DE UNIDAD DE GESTION</t>
  </si>
  <si>
    <t>SANCHEZ SANCHEZ RAYMUNDO</t>
  </si>
  <si>
    <t xml:space="preserve"> </t>
  </si>
  <si>
    <t>Presupuesto de Egresos por Clasificación por Objeto del Gasto en Base Mensual - 2023</t>
  </si>
  <si>
    <t xml:space="preserve">Estimación de Ingresos por Clasificación por Rubro de Ingresos y  Ley de Ingresos Municipal - 2023
</t>
  </si>
  <si>
    <t>PLANTILLA DE PERSONAL DE CARÁCTER PERMANENTE.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</si>
</sst>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0_ ;\-0\ "/>
    <numFmt numFmtId="167" formatCode="000"/>
    <numFmt numFmtId="168" formatCode="#,##0_ ;\-#,##0\ "/>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sz val="10"/>
      <color theme="1"/>
      <name val="Calibri"/>
      <family val="2"/>
      <scheme val="minor"/>
    </font>
    <font>
      <b/>
      <sz val="12"/>
      <color indexed="81"/>
      <name val="Arial"/>
      <family val="2"/>
    </font>
    <font>
      <sz val="8"/>
      <color indexed="81"/>
      <name val="Arial"/>
      <family val="2"/>
    </font>
    <font>
      <sz val="8"/>
      <color indexed="81"/>
      <name val="Tahoma"/>
      <family val="2"/>
    </font>
    <font>
      <sz val="12"/>
      <color indexed="81"/>
      <name val="Arial"/>
      <family val="2"/>
    </font>
    <font>
      <b/>
      <sz val="8"/>
      <color indexed="81"/>
      <name val="Arial"/>
      <family val="2"/>
    </font>
    <font>
      <sz val="10"/>
      <name val="Arial"/>
      <family val="2"/>
    </font>
    <font>
      <sz val="10"/>
      <color indexed="81"/>
      <name val="Tahoma"/>
      <family val="2"/>
    </font>
    <font>
      <b/>
      <sz val="10"/>
      <color indexed="81"/>
      <name val="Tahoma"/>
      <family val="2"/>
    </font>
    <font>
      <b/>
      <sz val="9"/>
      <color indexed="81"/>
      <name val="Tahoma"/>
      <family val="2"/>
    </font>
    <font>
      <b/>
      <sz val="11"/>
      <color indexed="81"/>
      <name val="Tahoma"/>
      <family val="2"/>
    </font>
    <font>
      <sz val="11"/>
      <color indexed="81"/>
      <name val="Tahoma"/>
      <family val="2"/>
    </font>
    <font>
      <b/>
      <sz val="8"/>
      <color theme="1"/>
      <name val="Calibri"/>
      <family val="2"/>
      <scheme val="minor"/>
    </font>
    <font>
      <sz val="8"/>
      <color theme="1"/>
      <name val="Calibri"/>
      <family val="2"/>
      <scheme val="minor"/>
    </font>
    <font>
      <b/>
      <sz val="8"/>
      <name val="Calibri"/>
      <family val="2"/>
      <scheme val="minor"/>
    </font>
    <font>
      <sz val="8"/>
      <name val="Calibri"/>
      <family val="2"/>
      <scheme val="minor"/>
    </font>
    <font>
      <b/>
      <i/>
      <sz val="8"/>
      <color theme="1"/>
      <name val="Calibri"/>
      <family val="2"/>
      <scheme val="minor"/>
    </font>
    <font>
      <b/>
      <sz val="8"/>
      <color indexed="8"/>
      <name val="Calibri"/>
      <family val="2"/>
      <scheme val="minor"/>
    </font>
    <font>
      <sz val="8"/>
      <color indexed="8"/>
      <name val="Calibri"/>
      <family val="2"/>
      <scheme val="minor"/>
    </font>
    <font>
      <b/>
      <sz val="8"/>
      <name val="Calibri"/>
      <family val="2"/>
    </font>
    <font>
      <b/>
      <u/>
      <sz val="11"/>
      <color indexed="81"/>
      <name val="Tahoma"/>
      <family val="2"/>
    </font>
  </fonts>
  <fills count="9">
    <fill>
      <patternFill patternType="none"/>
    </fill>
    <fill>
      <patternFill patternType="gray125"/>
    </fill>
    <fill>
      <patternFill patternType="solid">
        <fgColor rgb="FF00C4BF"/>
        <bgColor indexed="64"/>
      </patternFill>
    </fill>
    <fill>
      <patternFill patternType="solid">
        <fgColor rgb="FF6FEBDF"/>
        <bgColor indexed="64"/>
      </patternFill>
    </fill>
    <fill>
      <patternFill patternType="solid">
        <fgColor rgb="FFFFF2D4"/>
        <bgColor indexed="64"/>
      </patternFill>
    </fill>
    <fill>
      <patternFill patternType="solid">
        <fgColor rgb="FFFFE6CB"/>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FFFFCC"/>
        <bgColor indexed="64"/>
      </patternFill>
    </fill>
  </fills>
  <borders count="64">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thin">
        <color theme="0"/>
      </top>
      <bottom/>
      <diagonal/>
    </border>
    <border>
      <left/>
      <right/>
      <top style="thin">
        <color theme="0"/>
      </top>
      <bottom/>
      <diagonal/>
    </border>
    <border>
      <left/>
      <right style="medium">
        <color theme="0" tint="-0.499984740745262"/>
      </right>
      <top style="thin">
        <color theme="0"/>
      </top>
      <bottom/>
      <diagonal/>
    </border>
    <border>
      <left style="medium">
        <color theme="0" tint="-0.499984740745262"/>
      </left>
      <right style="thin">
        <color theme="0"/>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style="thin">
        <color theme="0"/>
      </left>
      <right/>
      <top style="thin">
        <color theme="0" tint="-0.499984740745262"/>
      </top>
      <bottom style="thin">
        <color theme="0" tint="-0.499984740745262"/>
      </bottom>
      <diagonal/>
    </border>
    <border>
      <left style="thin">
        <color theme="0"/>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thin">
        <color theme="0"/>
      </top>
      <bottom/>
      <diagonal/>
    </border>
    <border>
      <left/>
      <right style="medium">
        <color theme="0"/>
      </right>
      <top style="thin">
        <color theme="0"/>
      </top>
      <bottom/>
      <diagonal/>
    </border>
    <border>
      <left style="medium">
        <color theme="0"/>
      </left>
      <right/>
      <top/>
      <bottom style="thin">
        <color theme="0" tint="-0.499984740745262"/>
      </bottom>
      <diagonal/>
    </border>
    <border>
      <left style="thin">
        <color theme="0"/>
      </left>
      <right style="thin">
        <color theme="0"/>
      </right>
      <top/>
      <bottom style="thin">
        <color theme="0" tint="-0.499984740745262"/>
      </bottom>
      <diagonal/>
    </border>
    <border>
      <left/>
      <right/>
      <top/>
      <bottom style="thin">
        <color theme="0" tint="-0.499984740745262"/>
      </bottom>
      <diagonal/>
    </border>
    <border>
      <left style="thin">
        <color theme="0"/>
      </left>
      <right/>
      <top/>
      <bottom style="thin">
        <color theme="0" tint="-0.499984740745262"/>
      </bottom>
      <diagonal/>
    </border>
    <border>
      <left style="thin">
        <color theme="0"/>
      </left>
      <right style="medium">
        <color theme="0"/>
      </right>
      <top/>
      <bottom style="thin">
        <color theme="0" tint="-0.499984740745262"/>
      </bottom>
      <diagonal/>
    </border>
    <border>
      <left style="medium">
        <color theme="0"/>
      </left>
      <right/>
      <top style="thin">
        <color theme="0" tint="-0.499984740745262"/>
      </top>
      <bottom style="thin">
        <color theme="0" tint="-0.499984740745262"/>
      </bottom>
      <diagonal/>
    </border>
    <border>
      <left style="thin">
        <color theme="0"/>
      </left>
      <right style="medium">
        <color theme="0"/>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right>
      <top style="thin">
        <color theme="0" tint="-0.499984740745262"/>
      </top>
      <bottom style="thin">
        <color theme="0" tint="-0.499984740745262"/>
      </bottom>
      <diagonal/>
    </border>
    <border>
      <left style="medium">
        <color theme="0"/>
      </left>
      <right style="thin">
        <color theme="0" tint="-0.499984740745262"/>
      </right>
      <top style="thin">
        <color theme="0" tint="-0.499984740745262"/>
      </top>
      <bottom style="medium">
        <color theme="0"/>
      </bottom>
      <diagonal/>
    </border>
    <border>
      <left style="thin">
        <color theme="0" tint="-0.499984740745262"/>
      </left>
      <right style="thin">
        <color theme="0" tint="-0.499984740745262"/>
      </right>
      <top style="thin">
        <color theme="0" tint="-0.499984740745262"/>
      </top>
      <bottom style="medium">
        <color theme="0"/>
      </bottom>
      <diagonal/>
    </border>
    <border>
      <left style="thin">
        <color theme="0" tint="-0.499984740745262"/>
      </left>
      <right style="medium">
        <color theme="0"/>
      </right>
      <top style="thin">
        <color theme="0" tint="-0.499984740745262"/>
      </top>
      <bottom style="medium">
        <color theme="0"/>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thin">
        <color indexed="64"/>
      </top>
      <bottom style="medium">
        <color indexed="64"/>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top style="thin">
        <color indexed="64"/>
      </top>
      <bottom/>
      <diagonal/>
    </border>
    <border>
      <left style="thin">
        <color theme="0" tint="-0.499984740745262"/>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cellStyleXfs>
  <cellXfs count="225">
    <xf numFmtId="0" fontId="0" fillId="0" borderId="0" xfId="0"/>
    <xf numFmtId="44" fontId="0" fillId="0" borderId="0" xfId="2" applyFont="1"/>
    <xf numFmtId="44" fontId="0" fillId="0" borderId="0" xfId="0" applyNumberFormat="1"/>
    <xf numFmtId="165" fontId="0" fillId="0" borderId="0" xfId="2" applyNumberFormat="1" applyFont="1"/>
    <xf numFmtId="41" fontId="0" fillId="0" borderId="0" xfId="0" applyNumberFormat="1"/>
    <xf numFmtId="41" fontId="5" fillId="0" borderId="18" xfId="0" applyNumberFormat="1" applyFont="1" applyFill="1" applyBorder="1" applyAlignment="1" applyProtection="1">
      <alignment horizontal="right" vertical="center"/>
      <protection locked="0"/>
    </xf>
    <xf numFmtId="44" fontId="0" fillId="0" borderId="0" xfId="2" applyNumberFormat="1" applyFont="1"/>
    <xf numFmtId="41" fontId="5" fillId="0" borderId="0" xfId="0" applyNumberFormat="1" applyFont="1" applyFill="1" applyBorder="1" applyAlignment="1" applyProtection="1">
      <alignment horizontal="right" vertical="center"/>
      <protection locked="0"/>
    </xf>
    <xf numFmtId="0" fontId="17" fillId="3" borderId="12" xfId="0" applyFont="1" applyFill="1" applyBorder="1" applyAlignment="1" applyProtection="1">
      <alignment horizontal="center" vertical="center"/>
    </xf>
    <xf numFmtId="0" fontId="17" fillId="3" borderId="13" xfId="0" applyFont="1" applyFill="1" applyBorder="1" applyAlignment="1" applyProtection="1">
      <alignment vertical="center" wrapText="1"/>
    </xf>
    <xf numFmtId="165" fontId="17" fillId="3" borderId="13" xfId="2" applyNumberFormat="1" applyFont="1" applyFill="1" applyBorder="1" applyAlignment="1" applyProtection="1">
      <alignment horizontal="right" vertical="center"/>
    </xf>
    <xf numFmtId="41" fontId="17" fillId="3" borderId="13" xfId="0" applyNumberFormat="1" applyFont="1" applyFill="1" applyBorder="1" applyAlignment="1" applyProtection="1">
      <alignment horizontal="right" vertical="center"/>
    </xf>
    <xf numFmtId="41" fontId="17" fillId="3" borderId="14" xfId="0" applyNumberFormat="1" applyFont="1" applyFill="1" applyBorder="1" applyAlignment="1" applyProtection="1">
      <alignment horizontal="right" vertical="center"/>
    </xf>
    <xf numFmtId="0" fontId="17" fillId="4" borderId="12" xfId="0" applyFont="1" applyFill="1" applyBorder="1" applyAlignment="1" applyProtection="1">
      <alignment horizontal="center" vertical="center"/>
    </xf>
    <xf numFmtId="0" fontId="17" fillId="4" borderId="13" xfId="0" applyFont="1" applyFill="1" applyBorder="1" applyAlignment="1" applyProtection="1">
      <alignment vertical="center" wrapText="1"/>
    </xf>
    <xf numFmtId="165" fontId="17" fillId="4" borderId="13" xfId="2" applyNumberFormat="1" applyFont="1" applyFill="1" applyBorder="1" applyAlignment="1" applyProtection="1">
      <alignment horizontal="right" vertical="center"/>
    </xf>
    <xf numFmtId="41" fontId="17" fillId="4" borderId="13" xfId="0" applyNumberFormat="1" applyFont="1" applyFill="1" applyBorder="1" applyAlignment="1" applyProtection="1">
      <alignment horizontal="right" vertical="center"/>
    </xf>
    <xf numFmtId="41" fontId="17" fillId="4" borderId="14" xfId="0" applyNumberFormat="1" applyFont="1" applyFill="1" applyBorder="1" applyAlignment="1" applyProtection="1">
      <alignment horizontal="right" vertical="center"/>
    </xf>
    <xf numFmtId="0" fontId="18" fillId="0" borderId="12" xfId="0" applyFont="1" applyFill="1" applyBorder="1" applyAlignment="1">
      <alignment horizontal="center" vertical="center"/>
    </xf>
    <xf numFmtId="0" fontId="18" fillId="0" borderId="13" xfId="0" applyFont="1" applyBorder="1" applyAlignment="1">
      <alignment vertical="center"/>
    </xf>
    <xf numFmtId="165" fontId="18" fillId="5" borderId="13" xfId="2" applyNumberFormat="1" applyFont="1" applyFill="1" applyBorder="1" applyAlignment="1" applyProtection="1">
      <alignment horizontal="right" vertical="center"/>
    </xf>
    <xf numFmtId="41" fontId="18" fillId="0" borderId="13" xfId="0" applyNumberFormat="1" applyFont="1" applyBorder="1" applyAlignment="1" applyProtection="1">
      <alignment horizontal="right" vertical="center"/>
      <protection locked="0"/>
    </xf>
    <xf numFmtId="0" fontId="18" fillId="0" borderId="13" xfId="0" applyFont="1" applyFill="1" applyBorder="1" applyAlignment="1">
      <alignment vertical="center" wrapText="1"/>
    </xf>
    <xf numFmtId="41" fontId="18" fillId="0" borderId="14" xfId="0" applyNumberFormat="1" applyFont="1" applyBorder="1" applyAlignment="1" applyProtection="1">
      <alignment horizontal="right" vertical="center"/>
      <protection locked="0"/>
    </xf>
    <xf numFmtId="0" fontId="17" fillId="4" borderId="12" xfId="0" applyFont="1" applyFill="1" applyBorder="1" applyAlignment="1">
      <alignment horizontal="center" vertical="center"/>
    </xf>
    <xf numFmtId="0" fontId="17" fillId="4" borderId="13" xfId="0" applyFont="1" applyFill="1" applyBorder="1" applyAlignment="1">
      <alignment vertical="center" wrapText="1"/>
    </xf>
    <xf numFmtId="41" fontId="17" fillId="4" borderId="13" xfId="0" applyNumberFormat="1" applyFont="1" applyFill="1" applyBorder="1" applyAlignment="1">
      <alignment horizontal="right" vertical="center"/>
    </xf>
    <xf numFmtId="41" fontId="17" fillId="4" borderId="14" xfId="0" applyNumberFormat="1" applyFont="1" applyFill="1" applyBorder="1" applyAlignment="1">
      <alignment horizontal="right" vertical="center"/>
    </xf>
    <xf numFmtId="0" fontId="18" fillId="0" borderId="13" xfId="0" applyFont="1" applyFill="1" applyBorder="1" applyAlignment="1">
      <alignment vertical="top" wrapText="1"/>
    </xf>
    <xf numFmtId="41" fontId="18" fillId="0" borderId="13" xfId="0" applyNumberFormat="1" applyFont="1" applyFill="1" applyBorder="1" applyAlignment="1" applyProtection="1">
      <alignment horizontal="right" vertical="center"/>
      <protection locked="0"/>
    </xf>
    <xf numFmtId="41" fontId="18" fillId="0" borderId="14" xfId="0" applyNumberFormat="1" applyFont="1" applyFill="1" applyBorder="1" applyAlignment="1" applyProtection="1">
      <alignment horizontal="right" vertical="center"/>
      <protection locked="0"/>
    </xf>
    <xf numFmtId="0" fontId="19" fillId="4" borderId="13" xfId="0" applyFont="1" applyFill="1" applyBorder="1" applyAlignment="1">
      <alignment vertical="center" wrapText="1"/>
    </xf>
    <xf numFmtId="0" fontId="19" fillId="4" borderId="12"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13" xfId="0" applyFont="1" applyFill="1" applyBorder="1" applyAlignment="1">
      <alignment vertical="center" wrapText="1"/>
    </xf>
    <xf numFmtId="41" fontId="17" fillId="3" borderId="13" xfId="0" applyNumberFormat="1" applyFont="1" applyFill="1" applyBorder="1" applyAlignment="1">
      <alignment horizontal="right" vertical="center"/>
    </xf>
    <xf numFmtId="41" fontId="17" fillId="3" borderId="14" xfId="0" applyNumberFormat="1" applyFont="1" applyFill="1" applyBorder="1" applyAlignment="1">
      <alignment horizontal="right" vertical="center"/>
    </xf>
    <xf numFmtId="0" fontId="17" fillId="4" borderId="13" xfId="0" applyFont="1" applyFill="1" applyBorder="1" applyAlignment="1">
      <alignment horizontal="left" vertical="center" wrapText="1"/>
    </xf>
    <xf numFmtId="0" fontId="20" fillId="0" borderId="13" xfId="0" applyFont="1" applyFill="1" applyBorder="1" applyAlignment="1">
      <alignment vertical="center" wrapText="1"/>
    </xf>
    <xf numFmtId="0" fontId="18" fillId="4" borderId="13" xfId="0" applyFont="1" applyFill="1" applyBorder="1" applyAlignment="1">
      <alignment vertical="center" wrapText="1"/>
    </xf>
    <xf numFmtId="41" fontId="18" fillId="0" borderId="13" xfId="0" applyNumberFormat="1" applyFont="1" applyFill="1" applyBorder="1" applyAlignment="1" applyProtection="1">
      <alignment horizontal="right" vertical="center"/>
    </xf>
    <xf numFmtId="41" fontId="18" fillId="0" borderId="14" xfId="0" applyNumberFormat="1" applyFont="1" applyFill="1" applyBorder="1" applyAlignment="1" applyProtection="1">
      <alignment horizontal="right" vertical="center"/>
    </xf>
    <xf numFmtId="165" fontId="18" fillId="4" borderId="13" xfId="2" applyNumberFormat="1" applyFont="1" applyFill="1" applyBorder="1" applyAlignment="1" applyProtection="1">
      <alignment horizontal="right" vertical="center"/>
    </xf>
    <xf numFmtId="41" fontId="18" fillId="4" borderId="13" xfId="0" applyNumberFormat="1" applyFont="1" applyFill="1" applyBorder="1" applyAlignment="1" applyProtection="1">
      <alignment horizontal="right" vertical="center"/>
    </xf>
    <xf numFmtId="41" fontId="18" fillId="4" borderId="14" xfId="0" applyNumberFormat="1" applyFont="1" applyFill="1" applyBorder="1" applyAlignment="1" applyProtection="1">
      <alignment horizontal="right" vertical="center"/>
    </xf>
    <xf numFmtId="0" fontId="17" fillId="6" borderId="12" xfId="0" applyFont="1" applyFill="1" applyBorder="1" applyAlignment="1">
      <alignment horizontal="center" vertical="center"/>
    </xf>
    <xf numFmtId="0" fontId="18" fillId="4" borderId="12" xfId="0" applyFont="1" applyFill="1" applyBorder="1" applyAlignment="1">
      <alignment horizontal="center" vertical="center"/>
    </xf>
    <xf numFmtId="164" fontId="18" fillId="0" borderId="13" xfId="1" applyNumberFormat="1" applyFont="1" applyFill="1" applyBorder="1" applyAlignment="1" applyProtection="1">
      <alignment horizontal="left" vertical="center"/>
      <protection locked="0"/>
    </xf>
    <xf numFmtId="164" fontId="18" fillId="0" borderId="14" xfId="1" applyNumberFormat="1" applyFont="1" applyFill="1" applyBorder="1" applyAlignment="1" applyProtection="1">
      <alignment horizontal="left" vertical="center"/>
      <protection locked="0"/>
    </xf>
    <xf numFmtId="165" fontId="18" fillId="5" borderId="13" xfId="2" applyNumberFormat="1" applyFont="1" applyFill="1" applyBorder="1" applyAlignment="1" applyProtection="1">
      <alignment horizontal="right"/>
    </xf>
    <xf numFmtId="164" fontId="18" fillId="0" borderId="13" xfId="1" applyNumberFormat="1" applyFont="1" applyFill="1" applyBorder="1" applyAlignment="1" applyProtection="1">
      <alignment horizontal="left"/>
      <protection locked="0"/>
    </xf>
    <xf numFmtId="164" fontId="18" fillId="0" borderId="14" xfId="1" applyNumberFormat="1" applyFont="1" applyFill="1" applyBorder="1" applyAlignment="1" applyProtection="1">
      <alignment horizontal="left"/>
      <protection locked="0"/>
    </xf>
    <xf numFmtId="164" fontId="18" fillId="0" borderId="13" xfId="1" applyNumberFormat="1" applyFont="1" applyFill="1" applyBorder="1" applyAlignment="1" applyProtection="1">
      <alignment horizontal="left" vertical="top"/>
      <protection locked="0"/>
    </xf>
    <xf numFmtId="164" fontId="18" fillId="0" borderId="14" xfId="1" applyNumberFormat="1" applyFont="1" applyFill="1" applyBorder="1" applyAlignment="1" applyProtection="1">
      <alignment horizontal="left" vertical="top"/>
      <protection locked="0"/>
    </xf>
    <xf numFmtId="0" fontId="21" fillId="2" borderId="15" xfId="0" applyFont="1" applyFill="1" applyBorder="1" applyAlignment="1">
      <alignment vertical="center"/>
    </xf>
    <xf numFmtId="0" fontId="17" fillId="2" borderId="16" xfId="0" applyFont="1" applyFill="1" applyBorder="1" applyAlignment="1">
      <alignment horizontal="right" vertical="center"/>
    </xf>
    <xf numFmtId="165" fontId="17" fillId="2" borderId="16" xfId="2" applyNumberFormat="1" applyFont="1" applyFill="1" applyBorder="1" applyAlignment="1" applyProtection="1">
      <alignment horizontal="center" vertical="center"/>
    </xf>
    <xf numFmtId="41" fontId="17" fillId="2" borderId="16" xfId="0" applyNumberFormat="1" applyFont="1" applyFill="1" applyBorder="1" applyAlignment="1">
      <alignment horizontal="center" vertical="center"/>
    </xf>
    <xf numFmtId="41" fontId="17" fillId="2" borderId="17" xfId="0" applyNumberFormat="1" applyFont="1" applyFill="1" applyBorder="1" applyAlignment="1">
      <alignment horizontal="center" vertical="center"/>
    </xf>
    <xf numFmtId="0" fontId="19" fillId="3" borderId="31" xfId="0" applyFont="1" applyFill="1" applyBorder="1" applyAlignment="1" applyProtection="1">
      <alignment horizontal="center" vertical="center" wrapText="1"/>
    </xf>
    <xf numFmtId="0" fontId="19" fillId="3" borderId="13" xfId="0" applyFont="1" applyFill="1" applyBorder="1" applyAlignment="1" applyProtection="1">
      <alignment horizontal="left" vertical="center" wrapText="1"/>
    </xf>
    <xf numFmtId="41" fontId="19" fillId="3" borderId="13" xfId="0" applyNumberFormat="1" applyFont="1" applyFill="1" applyBorder="1" applyAlignment="1" applyProtection="1">
      <alignment vertical="center"/>
    </xf>
    <xf numFmtId="41" fontId="19" fillId="3" borderId="13" xfId="0" applyNumberFormat="1" applyFont="1" applyFill="1" applyBorder="1" applyAlignment="1" applyProtection="1">
      <alignment horizontal="right" vertical="center"/>
    </xf>
    <xf numFmtId="41" fontId="19" fillId="3" borderId="32" xfId="0" applyNumberFormat="1" applyFont="1" applyFill="1" applyBorder="1" applyAlignment="1" applyProtection="1">
      <alignment horizontal="right" vertical="center"/>
    </xf>
    <xf numFmtId="0" fontId="20" fillId="4" borderId="31" xfId="3" applyFont="1" applyFill="1" applyBorder="1" applyAlignment="1" applyProtection="1">
      <alignment horizontal="center" vertical="center"/>
    </xf>
    <xf numFmtId="0" fontId="19" fillId="4" borderId="13" xfId="0" applyFont="1" applyFill="1" applyBorder="1" applyAlignment="1" applyProtection="1">
      <alignment horizontal="left" vertical="center" wrapText="1"/>
    </xf>
    <xf numFmtId="41" fontId="19" fillId="4" borderId="13" xfId="0" applyNumberFormat="1" applyFont="1" applyFill="1" applyBorder="1" applyAlignment="1" applyProtection="1">
      <alignment vertical="center"/>
    </xf>
    <xf numFmtId="41" fontId="19" fillId="4" borderId="13" xfId="0" applyNumberFormat="1" applyFont="1" applyFill="1" applyBorder="1" applyAlignment="1" applyProtection="1">
      <alignment horizontal="right" vertical="center"/>
    </xf>
    <xf numFmtId="41" fontId="19" fillId="4" borderId="32" xfId="0" applyNumberFormat="1" applyFont="1" applyFill="1" applyBorder="1" applyAlignment="1" applyProtection="1">
      <alignment horizontal="right" vertical="center"/>
    </xf>
    <xf numFmtId="0" fontId="20" fillId="5" borderId="31" xfId="3" applyFont="1" applyFill="1" applyBorder="1" applyAlignment="1" applyProtection="1">
      <alignment horizontal="center" vertical="center"/>
    </xf>
    <xf numFmtId="0" fontId="22" fillId="5" borderId="13" xfId="0" applyFont="1" applyFill="1" applyBorder="1" applyAlignment="1" applyProtection="1">
      <alignment horizontal="left" vertical="center" wrapText="1"/>
    </xf>
    <xf numFmtId="41" fontId="17" fillId="5" borderId="13" xfId="0" applyNumberFormat="1" applyFont="1" applyFill="1" applyBorder="1" applyAlignment="1" applyProtection="1">
      <alignment vertical="center"/>
    </xf>
    <xf numFmtId="41" fontId="17" fillId="5" borderId="13" xfId="0" applyNumberFormat="1" applyFont="1" applyFill="1" applyBorder="1" applyAlignment="1" applyProtection="1">
      <alignment horizontal="right" vertical="center"/>
    </xf>
    <xf numFmtId="41" fontId="17" fillId="5" borderId="32" xfId="0" applyNumberFormat="1" applyFont="1" applyFill="1" applyBorder="1" applyAlignment="1" applyProtection="1">
      <alignment horizontal="right" vertical="center"/>
    </xf>
    <xf numFmtId="0" fontId="20" fillId="0" borderId="31" xfId="3" applyFont="1" applyFill="1" applyBorder="1" applyAlignment="1" applyProtection="1">
      <alignment horizontal="center" vertical="center"/>
    </xf>
    <xf numFmtId="0" fontId="23" fillId="0" borderId="13" xfId="0" applyFont="1" applyFill="1" applyBorder="1" applyAlignment="1" applyProtection="1">
      <alignment horizontal="left" vertical="center" wrapText="1"/>
    </xf>
    <xf numFmtId="41" fontId="18" fillId="0" borderId="13" xfId="0" applyNumberFormat="1" applyFont="1" applyBorder="1" applyAlignment="1" applyProtection="1">
      <alignment horizontal="right"/>
      <protection locked="0"/>
    </xf>
    <xf numFmtId="41" fontId="18" fillId="0" borderId="32" xfId="0" applyNumberFormat="1" applyFont="1" applyBorder="1" applyAlignment="1" applyProtection="1">
      <alignment horizontal="right"/>
      <protection locked="0"/>
    </xf>
    <xf numFmtId="41" fontId="18" fillId="0" borderId="32" xfId="0" applyNumberFormat="1" applyFont="1" applyBorder="1" applyAlignment="1" applyProtection="1">
      <alignment horizontal="right" vertical="center"/>
      <protection locked="0"/>
    </xf>
    <xf numFmtId="41" fontId="19" fillId="0" borderId="13" xfId="0" applyNumberFormat="1" applyFont="1" applyFill="1" applyBorder="1" applyAlignment="1" applyProtection="1">
      <alignment horizontal="right" vertical="center"/>
    </xf>
    <xf numFmtId="41" fontId="19" fillId="0" borderId="32" xfId="0" applyNumberFormat="1" applyFont="1" applyFill="1" applyBorder="1" applyAlignment="1" applyProtection="1">
      <alignment horizontal="right" vertical="center"/>
    </xf>
    <xf numFmtId="3" fontId="19" fillId="4" borderId="13" xfId="0" applyNumberFormat="1" applyFont="1" applyFill="1" applyBorder="1" applyAlignment="1" applyProtection="1">
      <alignment vertical="center"/>
    </xf>
    <xf numFmtId="41" fontId="19" fillId="4" borderId="32" xfId="0" applyNumberFormat="1" applyFont="1" applyFill="1" applyBorder="1" applyAlignment="1" applyProtection="1">
      <alignment vertical="center"/>
    </xf>
    <xf numFmtId="41" fontId="20" fillId="4" borderId="13" xfId="0" applyNumberFormat="1" applyFont="1" applyFill="1" applyBorder="1" applyAlignment="1" applyProtection="1">
      <alignment horizontal="right" vertical="center"/>
    </xf>
    <xf numFmtId="166" fontId="19" fillId="3" borderId="13" xfId="0" applyNumberFormat="1" applyFont="1" applyFill="1" applyBorder="1" applyAlignment="1" applyProtection="1">
      <alignment horizontal="left" vertical="center"/>
    </xf>
    <xf numFmtId="41" fontId="19" fillId="3" borderId="13" xfId="0" applyNumberFormat="1" applyFont="1" applyFill="1" applyBorder="1" applyAlignment="1" applyProtection="1">
      <alignment horizontal="right" vertical="center" wrapText="1"/>
    </xf>
    <xf numFmtId="41" fontId="19" fillId="0" borderId="13" xfId="0" applyNumberFormat="1" applyFont="1" applyFill="1" applyBorder="1" applyAlignment="1" applyProtection="1">
      <alignment horizontal="right" vertical="center"/>
      <protection locked="0"/>
    </xf>
    <xf numFmtId="41" fontId="19" fillId="0" borderId="32" xfId="0" applyNumberFormat="1" applyFont="1" applyFill="1" applyBorder="1" applyAlignment="1" applyProtection="1">
      <alignment horizontal="right" vertical="center"/>
      <protection locked="0"/>
    </xf>
    <xf numFmtId="0" fontId="19" fillId="3" borderId="13" xfId="0" applyNumberFormat="1" applyFont="1" applyFill="1" applyBorder="1" applyAlignment="1" applyProtection="1">
      <alignment horizontal="left" vertical="center" wrapText="1"/>
    </xf>
    <xf numFmtId="0" fontId="19" fillId="3" borderId="13" xfId="0" applyNumberFormat="1" applyFont="1" applyFill="1" applyBorder="1" applyAlignment="1" applyProtection="1">
      <alignment horizontal="left" vertical="center"/>
    </xf>
    <xf numFmtId="0" fontId="19" fillId="4" borderId="13" xfId="0" applyFont="1" applyFill="1" applyBorder="1" applyAlignment="1" applyProtection="1">
      <alignment vertical="center" wrapText="1"/>
    </xf>
    <xf numFmtId="41" fontId="18" fillId="0" borderId="32" xfId="0" applyNumberFormat="1" applyFont="1" applyFill="1" applyBorder="1" applyAlignment="1" applyProtection="1">
      <alignment horizontal="right" vertical="center"/>
      <protection locked="0"/>
    </xf>
    <xf numFmtId="41" fontId="22" fillId="5" borderId="13" xfId="0" applyNumberFormat="1" applyFont="1" applyFill="1" applyBorder="1" applyAlignment="1" applyProtection="1">
      <alignment horizontal="right" vertical="center" wrapText="1"/>
    </xf>
    <xf numFmtId="41" fontId="22" fillId="5" borderId="32" xfId="0" applyNumberFormat="1" applyFont="1" applyFill="1" applyBorder="1" applyAlignment="1" applyProtection="1">
      <alignment horizontal="right" vertical="center" wrapText="1"/>
    </xf>
    <xf numFmtId="0" fontId="23" fillId="0" borderId="13" xfId="0" applyFont="1" applyFill="1" applyBorder="1" applyAlignment="1" applyProtection="1">
      <alignment horizontal="justify" vertical="center" wrapText="1"/>
    </xf>
    <xf numFmtId="41" fontId="18" fillId="5" borderId="13" xfId="0" applyNumberFormat="1" applyFont="1" applyFill="1" applyBorder="1" applyAlignment="1" applyProtection="1">
      <alignment vertical="center"/>
    </xf>
    <xf numFmtId="0" fontId="18" fillId="0" borderId="13" xfId="0" applyFont="1" applyBorder="1" applyAlignment="1" applyProtection="1">
      <alignment vertical="center" wrapText="1"/>
    </xf>
    <xf numFmtId="41" fontId="18" fillId="0" borderId="13" xfId="0" applyNumberFormat="1" applyFont="1" applyFill="1" applyBorder="1" applyAlignment="1" applyProtection="1">
      <alignment horizontal="right"/>
      <protection locked="0"/>
    </xf>
    <xf numFmtId="41" fontId="18" fillId="0" borderId="32" xfId="0" applyNumberFormat="1" applyFont="1" applyFill="1" applyBorder="1" applyAlignment="1" applyProtection="1">
      <alignment horizontal="right"/>
      <protection locked="0"/>
    </xf>
    <xf numFmtId="0" fontId="23" fillId="0" borderId="13" xfId="0" applyFont="1" applyFill="1" applyBorder="1" applyAlignment="1" applyProtection="1">
      <alignment vertical="center" wrapText="1"/>
    </xf>
    <xf numFmtId="41" fontId="18" fillId="0" borderId="13" xfId="0" applyNumberFormat="1" applyFont="1" applyBorder="1" applyProtection="1"/>
    <xf numFmtId="41" fontId="22" fillId="5" borderId="13" xfId="0" applyNumberFormat="1" applyFont="1" applyFill="1" applyBorder="1" applyAlignment="1" applyProtection="1">
      <alignment vertical="center" wrapText="1"/>
    </xf>
    <xf numFmtId="41" fontId="20" fillId="0" borderId="13" xfId="0" applyNumberFormat="1" applyFont="1" applyFill="1" applyBorder="1" applyAlignment="1" applyProtection="1">
      <alignment horizontal="right" vertical="center"/>
    </xf>
    <xf numFmtId="41" fontId="20" fillId="0" borderId="32" xfId="0" applyNumberFormat="1" applyFont="1" applyFill="1" applyBorder="1" applyAlignment="1" applyProtection="1">
      <alignment horizontal="right" vertical="center"/>
    </xf>
    <xf numFmtId="41" fontId="19" fillId="4" borderId="13" xfId="0" applyNumberFormat="1" applyFont="1" applyFill="1" applyBorder="1" applyAlignment="1" applyProtection="1">
      <alignment horizontal="right" vertical="center"/>
      <protection locked="0"/>
    </xf>
    <xf numFmtId="41" fontId="19" fillId="4" borderId="32" xfId="0" applyNumberFormat="1" applyFont="1" applyFill="1" applyBorder="1" applyAlignment="1" applyProtection="1">
      <alignment horizontal="right" vertical="center"/>
      <protection locked="0"/>
    </xf>
    <xf numFmtId="0" fontId="22" fillId="4" borderId="13" xfId="0" applyFont="1" applyFill="1" applyBorder="1" applyAlignment="1" applyProtection="1">
      <alignment vertical="center" wrapText="1"/>
    </xf>
    <xf numFmtId="41" fontId="17" fillId="4" borderId="13" xfId="0" applyNumberFormat="1" applyFont="1" applyFill="1" applyBorder="1" applyAlignment="1" applyProtection="1">
      <alignment vertical="center"/>
    </xf>
    <xf numFmtId="41" fontId="17" fillId="4" borderId="32" xfId="0" applyNumberFormat="1" applyFont="1" applyFill="1" applyBorder="1" applyAlignment="1" applyProtection="1">
      <alignment horizontal="right" vertical="center"/>
    </xf>
    <xf numFmtId="3" fontId="17" fillId="5" borderId="13" xfId="0" applyNumberFormat="1" applyFont="1" applyFill="1" applyBorder="1" applyAlignment="1" applyProtection="1">
      <alignment vertical="center" wrapText="1"/>
    </xf>
    <xf numFmtId="41" fontId="20" fillId="0" borderId="13" xfId="0" applyNumberFormat="1" applyFont="1" applyFill="1" applyBorder="1" applyAlignment="1" applyProtection="1">
      <alignment horizontal="right" vertical="center" wrapText="1"/>
      <protection locked="0"/>
    </xf>
    <xf numFmtId="41" fontId="20" fillId="0" borderId="32" xfId="0" applyNumberFormat="1" applyFont="1" applyFill="1" applyBorder="1" applyAlignment="1" applyProtection="1">
      <alignment horizontal="right" vertical="center" wrapText="1"/>
      <protection locked="0"/>
    </xf>
    <xf numFmtId="41" fontId="19" fillId="5" borderId="13" xfId="0" applyNumberFormat="1" applyFont="1" applyFill="1" applyBorder="1" applyAlignment="1" applyProtection="1">
      <alignment horizontal="right" vertical="center"/>
    </xf>
    <xf numFmtId="41" fontId="19" fillId="5" borderId="32" xfId="0" applyNumberFormat="1" applyFont="1" applyFill="1" applyBorder="1" applyAlignment="1" applyProtection="1">
      <alignment horizontal="right" vertical="center"/>
    </xf>
    <xf numFmtId="41" fontId="17" fillId="5" borderId="32" xfId="0" applyNumberFormat="1" applyFont="1" applyFill="1" applyBorder="1" applyAlignment="1" applyProtection="1">
      <alignment vertical="center"/>
    </xf>
    <xf numFmtId="0" fontId="22" fillId="5" borderId="13" xfId="0" applyFont="1" applyFill="1" applyBorder="1" applyAlignment="1" applyProtection="1">
      <alignment vertical="center" wrapText="1"/>
    </xf>
    <xf numFmtId="166" fontId="19" fillId="3" borderId="13" xfId="0" applyNumberFormat="1" applyFont="1" applyFill="1" applyBorder="1" applyAlignment="1" applyProtection="1">
      <alignment horizontal="left" vertical="center" wrapText="1"/>
    </xf>
    <xf numFmtId="41" fontId="18" fillId="5" borderId="13" xfId="0" applyNumberFormat="1" applyFont="1" applyFill="1" applyBorder="1" applyAlignment="1" applyProtection="1">
      <alignment horizontal="right" vertical="center"/>
    </xf>
    <xf numFmtId="41" fontId="18" fillId="5" borderId="32" xfId="0" applyNumberFormat="1" applyFont="1" applyFill="1" applyBorder="1" applyAlignment="1" applyProtection="1">
      <alignment horizontal="right" vertical="center"/>
    </xf>
    <xf numFmtId="41" fontId="22" fillId="5" borderId="13" xfId="0" applyNumberFormat="1" applyFont="1" applyFill="1" applyBorder="1" applyAlignment="1" applyProtection="1">
      <alignment vertical="center"/>
    </xf>
    <xf numFmtId="41" fontId="22" fillId="5" borderId="13" xfId="0" applyNumberFormat="1" applyFont="1" applyFill="1" applyBorder="1" applyAlignment="1" applyProtection="1">
      <alignment horizontal="right" vertical="center"/>
    </xf>
    <xf numFmtId="41" fontId="22" fillId="5" borderId="32" xfId="0" applyNumberFormat="1" applyFont="1" applyFill="1" applyBorder="1" applyAlignment="1" applyProtection="1">
      <alignment horizontal="right" vertical="center"/>
    </xf>
    <xf numFmtId="41" fontId="23" fillId="0" borderId="13" xfId="0" applyNumberFormat="1" applyFont="1" applyBorder="1" applyAlignment="1" applyProtection="1">
      <alignment horizontal="right" vertical="center"/>
      <protection locked="0"/>
    </xf>
    <xf numFmtId="41" fontId="23" fillId="0" borderId="32" xfId="0" applyNumberFormat="1" applyFont="1" applyBorder="1" applyAlignment="1" applyProtection="1">
      <alignment horizontal="right" vertical="center"/>
      <protection locked="0"/>
    </xf>
    <xf numFmtId="41" fontId="19" fillId="3" borderId="32" xfId="0" applyNumberFormat="1" applyFont="1" applyFill="1" applyBorder="1" applyAlignment="1" applyProtection="1">
      <alignment vertical="center"/>
    </xf>
    <xf numFmtId="41" fontId="24" fillId="2" borderId="34" xfId="0" applyNumberFormat="1" applyFont="1" applyFill="1" applyBorder="1" applyAlignment="1" applyProtection="1">
      <alignment horizontal="right" vertical="center"/>
    </xf>
    <xf numFmtId="41" fontId="24" fillId="2" borderId="35" xfId="0" applyNumberFormat="1" applyFont="1" applyFill="1" applyBorder="1" applyAlignment="1" applyProtection="1">
      <alignment horizontal="right" vertical="center"/>
    </xf>
    <xf numFmtId="0" fontId="5" fillId="0" borderId="38" xfId="0" applyFont="1" applyBorder="1" applyProtection="1">
      <protection locked="0"/>
    </xf>
    <xf numFmtId="0" fontId="5" fillId="0" borderId="0" xfId="0" applyFont="1" applyBorder="1" applyProtection="1">
      <protection locked="0"/>
    </xf>
    <xf numFmtId="165" fontId="5" fillId="0" borderId="0" xfId="2" applyNumberFormat="1" applyFont="1" applyBorder="1" applyAlignment="1" applyProtection="1">
      <protection locked="0"/>
    </xf>
    <xf numFmtId="168" fontId="5" fillId="0" borderId="49" xfId="2" applyNumberFormat="1" applyFont="1" applyBorder="1" applyAlignment="1" applyProtection="1">
      <protection locked="0"/>
    </xf>
    <xf numFmtId="3" fontId="5" fillId="0" borderId="49" xfId="0" applyNumberFormat="1" applyFont="1" applyBorder="1" applyAlignment="1" applyProtection="1">
      <protection locked="0"/>
    </xf>
    <xf numFmtId="0" fontId="5" fillId="0" borderId="48" xfId="0" applyFont="1" applyFill="1" applyBorder="1" applyAlignment="1" applyProtection="1">
      <alignment vertical="top" wrapText="1"/>
      <protection locked="0"/>
    </xf>
    <xf numFmtId="0" fontId="5" fillId="0" borderId="40" xfId="0" applyFont="1" applyFill="1" applyBorder="1" applyAlignment="1" applyProtection="1">
      <alignment vertical="top" wrapText="1"/>
      <protection locked="0"/>
    </xf>
    <xf numFmtId="0" fontId="5" fillId="0" borderId="40" xfId="0" applyFont="1" applyFill="1" applyBorder="1" applyAlignment="1" applyProtection="1">
      <alignment vertical="center" wrapText="1"/>
      <protection locked="0"/>
    </xf>
    <xf numFmtId="168" fontId="5" fillId="0" borderId="40" xfId="0" applyNumberFormat="1" applyFont="1" applyFill="1" applyBorder="1" applyAlignment="1" applyProtection="1">
      <alignment vertical="center"/>
      <protection locked="0"/>
    </xf>
    <xf numFmtId="44" fontId="5" fillId="0" borderId="40" xfId="2" applyNumberFormat="1" applyFont="1" applyFill="1" applyBorder="1" applyAlignment="1" applyProtection="1">
      <alignment vertical="center"/>
      <protection locked="0"/>
    </xf>
    <xf numFmtId="44" fontId="5" fillId="0" borderId="40" xfId="0" applyNumberFormat="1" applyFont="1" applyFill="1" applyBorder="1" applyAlignment="1" applyProtection="1">
      <alignment vertical="center" wrapText="1"/>
      <protection locked="0"/>
    </xf>
    <xf numFmtId="0" fontId="5" fillId="0" borderId="56" xfId="0" applyFont="1" applyFill="1" applyBorder="1" applyAlignment="1" applyProtection="1">
      <alignment vertical="top" wrapText="1"/>
      <protection locked="0"/>
    </xf>
    <xf numFmtId="0" fontId="5" fillId="0" borderId="51" xfId="0" applyFont="1" applyFill="1" applyBorder="1" applyAlignment="1" applyProtection="1">
      <alignment vertical="top" wrapText="1"/>
      <protection locked="0"/>
    </xf>
    <xf numFmtId="0" fontId="5" fillId="0" borderId="51" xfId="0" applyFont="1" applyFill="1" applyBorder="1" applyAlignment="1" applyProtection="1">
      <alignment vertical="center" wrapText="1"/>
      <protection locked="0"/>
    </xf>
    <xf numFmtId="168" fontId="5" fillId="0" borderId="51" xfId="0" applyNumberFormat="1" applyFont="1" applyFill="1" applyBorder="1" applyAlignment="1" applyProtection="1">
      <alignment vertical="center"/>
      <protection locked="0"/>
    </xf>
    <xf numFmtId="44" fontId="5" fillId="0" borderId="51" xfId="2" applyNumberFormat="1" applyFont="1" applyFill="1" applyBorder="1" applyAlignment="1" applyProtection="1">
      <alignment vertical="center"/>
      <protection locked="0"/>
    </xf>
    <xf numFmtId="0" fontId="2" fillId="5" borderId="52" xfId="0" applyFont="1" applyFill="1" applyBorder="1" applyAlignment="1" applyProtection="1">
      <alignment vertical="center" wrapText="1"/>
      <protection locked="0"/>
    </xf>
    <xf numFmtId="0" fontId="2" fillId="5" borderId="53" xfId="0" applyFont="1" applyFill="1" applyBorder="1" applyAlignment="1" applyProtection="1">
      <alignment vertical="center" wrapText="1"/>
      <protection locked="0"/>
    </xf>
    <xf numFmtId="168" fontId="2" fillId="5" borderId="55" xfId="0" applyNumberFormat="1" applyFont="1" applyFill="1" applyBorder="1" applyAlignment="1" applyProtection="1">
      <alignment vertical="center"/>
      <protection locked="0"/>
    </xf>
    <xf numFmtId="44" fontId="2" fillId="5" borderId="55" xfId="2" applyNumberFormat="1" applyFont="1" applyFill="1" applyBorder="1" applyAlignment="1" applyProtection="1">
      <alignment vertical="center"/>
      <protection locked="0"/>
    </xf>
    <xf numFmtId="44" fontId="2" fillId="5" borderId="55" xfId="0" applyNumberFormat="1" applyFont="1" applyFill="1" applyBorder="1" applyAlignment="1" applyProtection="1">
      <alignment vertical="center" wrapText="1"/>
      <protection locked="0"/>
    </xf>
    <xf numFmtId="0" fontId="17" fillId="2" borderId="41" xfId="0" applyFont="1" applyFill="1" applyBorder="1" applyAlignment="1" applyProtection="1">
      <alignment horizontal="center"/>
    </xf>
    <xf numFmtId="0" fontId="5" fillId="0" borderId="46" xfId="0" applyFont="1" applyBorder="1" applyProtection="1">
      <protection locked="0"/>
    </xf>
    <xf numFmtId="44" fontId="2" fillId="5" borderId="54" xfId="0" applyNumberFormat="1" applyFont="1" applyFill="1" applyBorder="1" applyAlignment="1" applyProtection="1">
      <alignment vertical="center" wrapText="1"/>
      <protection locked="0"/>
    </xf>
    <xf numFmtId="0" fontId="17" fillId="2" borderId="40" xfId="0" applyFont="1" applyFill="1" applyBorder="1" applyAlignment="1" applyProtection="1">
      <alignment horizontal="center" vertical="center"/>
    </xf>
    <xf numFmtId="168" fontId="0" fillId="0" borderId="0" xfId="0" applyNumberFormat="1"/>
    <xf numFmtId="0" fontId="0" fillId="0" borderId="0" xfId="0" applyFill="1"/>
    <xf numFmtId="43" fontId="0" fillId="0" borderId="0" xfId="0" applyNumberFormat="1"/>
    <xf numFmtId="165" fontId="18" fillId="7" borderId="13" xfId="2" applyNumberFormat="1" applyFont="1" applyFill="1" applyBorder="1" applyAlignment="1" applyProtection="1">
      <alignment horizontal="right" vertical="center"/>
    </xf>
    <xf numFmtId="165" fontId="0" fillId="0" borderId="0" xfId="0" applyNumberFormat="1" applyFill="1"/>
    <xf numFmtId="41" fontId="0" fillId="0" borderId="0" xfId="0" applyNumberFormat="1" applyFill="1"/>
    <xf numFmtId="44" fontId="0" fillId="0" borderId="0" xfId="0" applyNumberFormat="1" applyFill="1"/>
    <xf numFmtId="0" fontId="18" fillId="0" borderId="13" xfId="0" applyFont="1" applyFill="1" applyBorder="1" applyAlignment="1" applyProtection="1">
      <alignment vertical="center" wrapText="1"/>
    </xf>
    <xf numFmtId="41" fontId="18" fillId="0" borderId="0" xfId="0" applyNumberFormat="1" applyFont="1" applyFill="1" applyBorder="1" applyAlignment="1" applyProtection="1">
      <alignment horizontal="right" vertical="center"/>
      <protection locked="0"/>
    </xf>
    <xf numFmtId="41" fontId="20" fillId="8" borderId="13" xfId="0" applyNumberFormat="1" applyFont="1" applyFill="1" applyBorder="1" applyAlignment="1" applyProtection="1">
      <alignment horizontal="right" vertical="center"/>
    </xf>
    <xf numFmtId="43" fontId="0" fillId="0" borderId="0" xfId="0" applyNumberFormat="1" applyFill="1"/>
    <xf numFmtId="44" fontId="5" fillId="8" borderId="40" xfId="0" applyNumberFormat="1" applyFont="1" applyFill="1" applyBorder="1" applyAlignment="1" applyProtection="1">
      <alignment vertical="center" wrapText="1"/>
      <protection locked="0"/>
    </xf>
    <xf numFmtId="44" fontId="5" fillId="8" borderId="39" xfId="0" applyNumberFormat="1" applyFont="1" applyFill="1" applyBorder="1" applyAlignment="1" applyProtection="1">
      <alignment vertical="center" wrapText="1"/>
      <protection locked="0"/>
    </xf>
    <xf numFmtId="0" fontId="5" fillId="0" borderId="62" xfId="0" applyFont="1" applyFill="1" applyBorder="1" applyAlignment="1" applyProtection="1">
      <alignment vertical="top" wrapText="1"/>
      <protection locked="0"/>
    </xf>
    <xf numFmtId="0" fontId="5" fillId="0" borderId="41" xfId="0" applyFont="1" applyFill="1" applyBorder="1" applyAlignment="1" applyProtection="1">
      <alignment vertical="top" wrapText="1"/>
      <protection locked="0"/>
    </xf>
    <xf numFmtId="0" fontId="5" fillId="0" borderId="41" xfId="0" applyFont="1" applyFill="1" applyBorder="1" applyAlignment="1" applyProtection="1">
      <alignment vertical="center" wrapText="1"/>
      <protection locked="0"/>
    </xf>
    <xf numFmtId="168" fontId="5" fillId="0" borderId="41" xfId="0" applyNumberFormat="1" applyFont="1" applyFill="1" applyBorder="1" applyAlignment="1" applyProtection="1">
      <alignment vertical="center"/>
      <protection locked="0"/>
    </xf>
    <xf numFmtId="44" fontId="5" fillId="0" borderId="41" xfId="2" applyNumberFormat="1" applyFont="1" applyFill="1" applyBorder="1" applyAlignment="1" applyProtection="1">
      <alignment vertical="center"/>
      <protection locked="0"/>
    </xf>
    <xf numFmtId="41" fontId="18" fillId="0" borderId="63" xfId="0" applyNumberFormat="1" applyFont="1" applyFill="1" applyBorder="1" applyAlignment="1" applyProtection="1">
      <alignment horizontal="right" vertical="center"/>
      <protection locked="0"/>
    </xf>
    <xf numFmtId="166" fontId="24" fillId="2" borderId="33" xfId="0" applyNumberFormat="1" applyFont="1" applyFill="1" applyBorder="1" applyAlignment="1" applyProtection="1">
      <alignment horizontal="right" vertical="center"/>
    </xf>
    <xf numFmtId="166" fontId="24" fillId="2" borderId="34" xfId="0" applyNumberFormat="1" applyFont="1" applyFill="1" applyBorder="1" applyAlignment="1" applyProtection="1">
      <alignment horizontal="right" vertical="center"/>
    </xf>
    <xf numFmtId="41" fontId="19" fillId="2" borderId="27" xfId="0" applyNumberFormat="1" applyFont="1" applyFill="1" applyBorder="1" applyAlignment="1" applyProtection="1">
      <alignment horizontal="center" vertical="center" wrapText="1"/>
    </xf>
    <xf numFmtId="41" fontId="19" fillId="2" borderId="10" xfId="0" applyNumberFormat="1" applyFont="1" applyFill="1" applyBorder="1" applyAlignment="1" applyProtection="1">
      <alignment horizontal="center" vertical="center" wrapText="1"/>
    </xf>
    <xf numFmtId="166" fontId="3" fillId="0" borderId="19" xfId="0" applyNumberFormat="1" applyFont="1" applyBorder="1" applyAlignment="1" applyProtection="1">
      <alignment horizontal="left" vertical="top" wrapText="1"/>
    </xf>
    <xf numFmtId="166" fontId="3" fillId="0" borderId="20" xfId="0" applyNumberFormat="1" applyFont="1" applyBorder="1" applyAlignment="1" applyProtection="1">
      <alignment horizontal="left" vertical="top"/>
    </xf>
    <xf numFmtId="166" fontId="3" fillId="0" borderId="21" xfId="0" applyNumberFormat="1" applyFont="1" applyBorder="1" applyAlignment="1" applyProtection="1">
      <alignment horizontal="left" vertical="top"/>
    </xf>
    <xf numFmtId="166" fontId="4" fillId="0" borderId="22" xfId="0" applyNumberFormat="1" applyFont="1" applyBorder="1" applyAlignment="1" applyProtection="1">
      <alignment horizontal="left" vertical="top"/>
    </xf>
    <xf numFmtId="166" fontId="4" fillId="0" borderId="5" xfId="0" applyNumberFormat="1" applyFont="1" applyBorder="1" applyAlignment="1" applyProtection="1">
      <alignment horizontal="left" vertical="top"/>
    </xf>
    <xf numFmtId="166" fontId="4" fillId="0" borderId="23" xfId="0" applyNumberFormat="1" applyFont="1" applyBorder="1" applyAlignment="1" applyProtection="1">
      <alignment horizontal="left" vertical="top"/>
    </xf>
    <xf numFmtId="0" fontId="19" fillId="2" borderId="24" xfId="0" applyFont="1" applyFill="1" applyBorder="1" applyAlignment="1" applyProtection="1">
      <alignment horizontal="center" vertical="center" wrapText="1"/>
    </xf>
    <xf numFmtId="0" fontId="19" fillId="2" borderId="29" xfId="0" applyFont="1" applyFill="1" applyBorder="1" applyAlignment="1" applyProtection="1">
      <alignment horizontal="center" vertical="center" wrapText="1"/>
    </xf>
    <xf numFmtId="0" fontId="19" fillId="2" borderId="25" xfId="0" applyFont="1" applyFill="1" applyBorder="1" applyAlignment="1" applyProtection="1">
      <alignment horizontal="center" vertical="center" wrapText="1"/>
    </xf>
    <xf numFmtId="0" fontId="19" fillId="2" borderId="9" xfId="0" applyFont="1" applyFill="1" applyBorder="1" applyAlignment="1" applyProtection="1">
      <alignment horizontal="center" vertical="center" wrapText="1"/>
    </xf>
    <xf numFmtId="167" fontId="19" fillId="2" borderId="26" xfId="0" applyNumberFormat="1" applyFont="1" applyFill="1" applyBorder="1" applyAlignment="1" applyProtection="1">
      <alignment horizontal="center" vertical="center" wrapText="1"/>
    </xf>
    <xf numFmtId="167" fontId="19" fillId="2" borderId="8" xfId="0" applyNumberFormat="1" applyFont="1" applyFill="1" applyBorder="1" applyAlignment="1" applyProtection="1">
      <alignment horizontal="center" vertical="center" wrapText="1"/>
    </xf>
    <xf numFmtId="41" fontId="19" fillId="2" borderId="25" xfId="0" applyNumberFormat="1" applyFont="1" applyFill="1" applyBorder="1" applyAlignment="1" applyProtection="1">
      <alignment horizontal="center" vertical="center" wrapText="1"/>
    </xf>
    <xf numFmtId="41" fontId="19" fillId="2" borderId="9" xfId="0" applyNumberFormat="1" applyFont="1" applyFill="1" applyBorder="1" applyAlignment="1" applyProtection="1">
      <alignment horizontal="center" vertical="center" wrapText="1"/>
    </xf>
    <xf numFmtId="41" fontId="19" fillId="2" borderId="26" xfId="0" applyNumberFormat="1" applyFont="1" applyFill="1" applyBorder="1" applyAlignment="1" applyProtection="1">
      <alignment horizontal="center" vertical="center" wrapText="1"/>
    </xf>
    <xf numFmtId="41" fontId="19" fillId="2" borderId="8" xfId="0" applyNumberFormat="1" applyFont="1" applyFill="1" applyBorder="1" applyAlignment="1" applyProtection="1">
      <alignment horizontal="center" vertical="center" wrapText="1"/>
    </xf>
    <xf numFmtId="41" fontId="19" fillId="2" borderId="28" xfId="0" applyNumberFormat="1" applyFont="1" applyFill="1" applyBorder="1" applyAlignment="1" applyProtection="1">
      <alignment horizontal="center" vertical="center" wrapText="1"/>
    </xf>
    <xf numFmtId="41" fontId="19" fillId="2" borderId="30" xfId="0" applyNumberFormat="1" applyFont="1" applyFill="1" applyBorder="1" applyAlignment="1" applyProtection="1">
      <alignment horizontal="center" vertical="center" wrapText="1"/>
    </xf>
    <xf numFmtId="41" fontId="17" fillId="2" borderId="10"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top" wrapText="1"/>
    </xf>
    <xf numFmtId="0" fontId="3" fillId="0" borderId="2" xfId="0" applyFont="1" applyFill="1" applyBorder="1" applyAlignment="1" applyProtection="1">
      <alignment horizontal="left" vertical="top"/>
    </xf>
    <xf numFmtId="0" fontId="3" fillId="0" borderId="3" xfId="0" applyFont="1" applyFill="1" applyBorder="1" applyAlignment="1" applyProtection="1">
      <alignment horizontal="left" vertical="top"/>
    </xf>
    <xf numFmtId="0" fontId="4" fillId="0" borderId="4" xfId="0" applyFont="1" applyFill="1" applyBorder="1" applyAlignment="1" applyProtection="1">
      <alignment horizontal="left"/>
    </xf>
    <xf numFmtId="0" fontId="4" fillId="0" borderId="5" xfId="0" applyFont="1" applyFill="1" applyBorder="1" applyAlignment="1" applyProtection="1">
      <alignment horizontal="left"/>
    </xf>
    <xf numFmtId="0" fontId="4" fillId="0" borderId="6" xfId="0" applyFont="1" applyFill="1" applyBorder="1" applyAlignment="1" applyProtection="1">
      <alignment horizontal="left"/>
    </xf>
    <xf numFmtId="0" fontId="17" fillId="2" borderId="7"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165" fontId="17" fillId="2" borderId="9" xfId="2" applyNumberFormat="1" applyFont="1" applyFill="1" applyBorder="1" applyAlignment="1" applyProtection="1">
      <alignment horizontal="center" vertical="center" wrapText="1"/>
    </xf>
    <xf numFmtId="41" fontId="17" fillId="2" borderId="8" xfId="0" applyNumberFormat="1" applyFont="1" applyFill="1" applyBorder="1" applyAlignment="1" applyProtection="1">
      <alignment horizontal="center" vertical="center" wrapText="1"/>
    </xf>
    <xf numFmtId="41" fontId="17" fillId="2" borderId="9" xfId="0" applyNumberFormat="1" applyFont="1" applyFill="1" applyBorder="1" applyAlignment="1" applyProtection="1">
      <alignment horizontal="center" vertical="center" wrapText="1"/>
    </xf>
    <xf numFmtId="41" fontId="17" fillId="2" borderId="11" xfId="0" applyNumberFormat="1" applyFont="1" applyFill="1" applyBorder="1" applyAlignment="1" applyProtection="1">
      <alignment horizontal="center" vertical="center" wrapText="1"/>
    </xf>
    <xf numFmtId="0" fontId="17" fillId="2" borderId="50" xfId="0" applyFont="1" applyFill="1" applyBorder="1" applyAlignment="1" applyProtection="1">
      <alignment horizontal="center" vertical="center" wrapText="1"/>
    </xf>
    <xf numFmtId="0" fontId="17" fillId="2" borderId="61" xfId="0" applyFont="1" applyFill="1" applyBorder="1" applyAlignment="1" applyProtection="1">
      <alignment horizontal="center" vertical="center" wrapText="1"/>
    </xf>
    <xf numFmtId="0" fontId="17" fillId="2" borderId="47"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8"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7" xfId="0" applyFont="1" applyFill="1" applyBorder="1" applyAlignment="1" applyProtection="1">
      <alignment horizontal="left" vertical="center"/>
    </xf>
    <xf numFmtId="0" fontId="4" fillId="0" borderId="44" xfId="0" applyFont="1" applyFill="1" applyBorder="1" applyAlignment="1" applyProtection="1">
      <alignment horizontal="left" vertical="center"/>
    </xf>
    <xf numFmtId="0" fontId="17" fillId="2" borderId="58" xfId="0" applyFont="1" applyFill="1" applyBorder="1" applyAlignment="1" applyProtection="1">
      <alignment horizontal="center" vertical="center"/>
    </xf>
    <xf numFmtId="0" fontId="17" fillId="2" borderId="59" xfId="0" applyFont="1" applyFill="1" applyBorder="1" applyAlignment="1" applyProtection="1">
      <alignment horizontal="center" vertical="center"/>
    </xf>
    <xf numFmtId="0" fontId="17" fillId="2" borderId="60" xfId="0" applyFont="1" applyFill="1" applyBorder="1" applyAlignment="1" applyProtection="1">
      <alignment horizontal="center" vertical="center"/>
    </xf>
    <xf numFmtId="0" fontId="17" fillId="2" borderId="50" xfId="0" applyFont="1" applyFill="1" applyBorder="1" applyAlignment="1" applyProtection="1">
      <alignment horizontal="center" vertical="center"/>
    </xf>
    <xf numFmtId="0" fontId="17" fillId="2" borderId="61" xfId="0" applyFont="1" applyFill="1" applyBorder="1" applyAlignment="1" applyProtection="1">
      <alignment horizontal="center" vertical="center"/>
    </xf>
    <xf numFmtId="0" fontId="17" fillId="2" borderId="47" xfId="0" applyFont="1" applyFill="1" applyBorder="1" applyAlignment="1" applyProtection="1">
      <alignment horizontal="center" vertical="center"/>
    </xf>
    <xf numFmtId="0" fontId="17" fillId="2" borderId="41" xfId="0" applyFont="1" applyFill="1" applyBorder="1" applyAlignment="1" applyProtection="1">
      <alignment horizontal="center"/>
    </xf>
    <xf numFmtId="0" fontId="17" fillId="2" borderId="42" xfId="0" applyFont="1" applyFill="1" applyBorder="1" applyAlignment="1" applyProtection="1">
      <alignment horizontal="center"/>
    </xf>
    <xf numFmtId="0" fontId="17" fillId="2" borderId="43" xfId="0" applyFont="1" applyFill="1" applyBorder="1" applyAlignment="1" applyProtection="1">
      <alignment horizontal="center" vertical="center"/>
    </xf>
    <xf numFmtId="0" fontId="17" fillId="2" borderId="45" xfId="0" applyFont="1" applyFill="1" applyBorder="1" applyAlignment="1" applyProtection="1">
      <alignment horizontal="center" vertical="center"/>
    </xf>
  </cellXfs>
  <cellStyles count="4">
    <cellStyle name="Millares" xfId="1" builtinId="3"/>
    <cellStyle name="Moneda" xfId="2" builtinId="4"/>
    <cellStyle name="Normal" xfId="0" builtinId="0"/>
    <cellStyle name="Normal 2" xfId="3"/>
  </cellStyles>
  <dxfs count="13">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F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3099435</xdr:colOff>
      <xdr:row>4</xdr:row>
      <xdr:rowOff>8466</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57600" y="1038225"/>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o/Downloads/PRESUPUESTO%20MUNICIPIO%20DE%20ETZATLAN%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sheetName val="PROG DESEMPEÑO FUNCIONES"/>
      <sheetName val="S.H-INGRESOS"/>
      <sheetName val="S.H. EGRESOS"/>
      <sheetName val="ESTIM.INGRESOS  BASE MENSUAL"/>
      <sheetName val="PRESUP. EGRESOS BASE MENSUAL"/>
      <sheetName val="PRESUP. EGRESOS F.F. "/>
      <sheetName val="CLASIFIC.ADMINISTRATIVA"/>
      <sheetName val="CLASIFIC.FUNCIONAL DEL GASTO"/>
      <sheetName val="PLANTILLA"/>
      <sheetName val="PRES. CLASIF.  PROGRAMATICA"/>
      <sheetName val=" CAT. FUNCION, SUB FUNCION"/>
      <sheetName val="CAT FF"/>
      <sheetName val="CAT. CLASIFICACIÓN PROGRAMATICA"/>
    </sheetNames>
    <sheetDataSet>
      <sheetData sheetId="0">
        <row r="3">
          <cell r="B3" t="str">
            <v>Municipio:  Etzatlán, Jalisco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93"/>
  <sheetViews>
    <sheetView zoomScale="83" zoomScaleNormal="83" workbookViewId="0">
      <selection activeCell="L6" sqref="L6"/>
    </sheetView>
  </sheetViews>
  <sheetFormatPr baseColWidth="10" defaultRowHeight="14.4" x14ac:dyDescent="0.3"/>
  <cols>
    <col min="1" max="1" width="7.44140625" customWidth="1"/>
    <col min="2" max="2" width="45.21875" style="1" customWidth="1"/>
    <col min="3" max="3" width="14.33203125" style="1" customWidth="1"/>
    <col min="4" max="5" width="10.5546875" style="1" bestFit="1" customWidth="1"/>
    <col min="6" max="7" width="8.6640625" style="1" bestFit="1" customWidth="1"/>
    <col min="8" max="8" width="9.5546875" style="1" bestFit="1" customWidth="1"/>
    <col min="9" max="11" width="8.6640625" bestFit="1" customWidth="1"/>
    <col min="12" max="12" width="9.33203125" bestFit="1" customWidth="1"/>
    <col min="13" max="13" width="8.6640625" bestFit="1" customWidth="1"/>
    <col min="14" max="14" width="9.33203125" bestFit="1" customWidth="1"/>
    <col min="15" max="15" width="8.6640625" bestFit="1" customWidth="1"/>
    <col min="18" max="18" width="13.109375" bestFit="1" customWidth="1"/>
  </cols>
  <sheetData>
    <row r="1" spans="1:15" ht="25.8" x14ac:dyDescent="0.3">
      <c r="A1" s="175" t="s">
        <v>1058</v>
      </c>
      <c r="B1" s="176"/>
      <c r="C1" s="176"/>
      <c r="D1" s="176"/>
      <c r="E1" s="176"/>
      <c r="F1" s="176"/>
      <c r="G1" s="176"/>
      <c r="H1" s="176"/>
      <c r="I1" s="176"/>
      <c r="J1" s="176"/>
      <c r="K1" s="176"/>
      <c r="L1" s="176"/>
      <c r="M1" s="176"/>
      <c r="N1" s="176"/>
      <c r="O1" s="177"/>
    </row>
    <row r="2" spans="1:15" ht="21" x14ac:dyDescent="0.25">
      <c r="A2" s="178" t="s">
        <v>907</v>
      </c>
      <c r="B2" s="179"/>
      <c r="C2" s="179"/>
      <c r="D2" s="179"/>
      <c r="E2" s="179"/>
      <c r="F2" s="179"/>
      <c r="G2" s="179"/>
      <c r="H2" s="179"/>
      <c r="I2" s="179"/>
      <c r="J2" s="179"/>
      <c r="K2" s="179"/>
      <c r="L2" s="179"/>
      <c r="M2" s="179"/>
      <c r="N2" s="179"/>
      <c r="O2" s="180"/>
    </row>
    <row r="3" spans="1:15" x14ac:dyDescent="0.3">
      <c r="A3" s="181" t="s">
        <v>908</v>
      </c>
      <c r="B3" s="183" t="s">
        <v>1</v>
      </c>
      <c r="C3" s="185" t="s">
        <v>436</v>
      </c>
      <c r="D3" s="187" t="s">
        <v>3</v>
      </c>
      <c r="E3" s="189" t="s">
        <v>4</v>
      </c>
      <c r="F3" s="187" t="s">
        <v>5</v>
      </c>
      <c r="G3" s="189" t="s">
        <v>6</v>
      </c>
      <c r="H3" s="173" t="s">
        <v>7</v>
      </c>
      <c r="I3" s="173" t="s">
        <v>8</v>
      </c>
      <c r="J3" s="173" t="s">
        <v>9</v>
      </c>
      <c r="K3" s="173" t="s">
        <v>10</v>
      </c>
      <c r="L3" s="173" t="s">
        <v>11</v>
      </c>
      <c r="M3" s="187" t="s">
        <v>12</v>
      </c>
      <c r="N3" s="189" t="s">
        <v>13</v>
      </c>
      <c r="O3" s="191" t="s">
        <v>14</v>
      </c>
    </row>
    <row r="4" spans="1:15" x14ac:dyDescent="0.3">
      <c r="A4" s="182"/>
      <c r="B4" s="184"/>
      <c r="C4" s="186"/>
      <c r="D4" s="188"/>
      <c r="E4" s="190"/>
      <c r="F4" s="188"/>
      <c r="G4" s="190"/>
      <c r="H4" s="174"/>
      <c r="I4" s="174"/>
      <c r="J4" s="174"/>
      <c r="K4" s="174"/>
      <c r="L4" s="174"/>
      <c r="M4" s="188"/>
      <c r="N4" s="190"/>
      <c r="O4" s="192"/>
    </row>
    <row r="5" spans="1:15" ht="15" x14ac:dyDescent="0.25">
      <c r="A5" s="59">
        <v>1</v>
      </c>
      <c r="B5" s="60" t="s">
        <v>437</v>
      </c>
      <c r="C5" s="61">
        <f>SUM(D5:O5)</f>
        <v>9467066</v>
      </c>
      <c r="D5" s="62">
        <f>D6+D15+D26+D27+D28+D29+D30+D43</f>
        <v>2911811</v>
      </c>
      <c r="E5" s="62">
        <f t="shared" ref="E5:O5" si="0">E6+E15+E26+E27+E28+E29+E30+E43</f>
        <v>2116335</v>
      </c>
      <c r="F5" s="62">
        <f t="shared" si="0"/>
        <v>352291</v>
      </c>
      <c r="G5" s="62">
        <f t="shared" si="0"/>
        <v>573589</v>
      </c>
      <c r="H5" s="62">
        <f t="shared" si="0"/>
        <v>582378</v>
      </c>
      <c r="I5" s="62">
        <f t="shared" si="0"/>
        <v>512541</v>
      </c>
      <c r="J5" s="62">
        <f t="shared" si="0"/>
        <v>480834</v>
      </c>
      <c r="K5" s="62">
        <f t="shared" si="0"/>
        <v>355484</v>
      </c>
      <c r="L5" s="62">
        <f t="shared" si="0"/>
        <v>269586</v>
      </c>
      <c r="M5" s="62">
        <f t="shared" si="0"/>
        <v>469504</v>
      </c>
      <c r="N5" s="62">
        <f t="shared" si="0"/>
        <v>545375</v>
      </c>
      <c r="O5" s="63">
        <f t="shared" si="0"/>
        <v>297338</v>
      </c>
    </row>
    <row r="6" spans="1:15" ht="15" x14ac:dyDescent="0.25">
      <c r="A6" s="64">
        <v>1.1000000000000001</v>
      </c>
      <c r="B6" s="65" t="s">
        <v>438</v>
      </c>
      <c r="C6" s="66">
        <f t="shared" ref="C6:C70" si="1">SUM(D6:O6)</f>
        <v>166951</v>
      </c>
      <c r="D6" s="67">
        <f t="shared" ref="D6:O6" si="2">D7</f>
        <v>5605</v>
      </c>
      <c r="E6" s="67">
        <f t="shared" si="2"/>
        <v>117183</v>
      </c>
      <c r="F6" s="67">
        <f t="shared" si="2"/>
        <v>0</v>
      </c>
      <c r="G6" s="67">
        <f t="shared" si="2"/>
        <v>4981</v>
      </c>
      <c r="H6" s="67">
        <f t="shared" si="2"/>
        <v>4036</v>
      </c>
      <c r="I6" s="67">
        <f t="shared" si="2"/>
        <v>0</v>
      </c>
      <c r="J6" s="67">
        <f t="shared" si="2"/>
        <v>4534</v>
      </c>
      <c r="K6" s="67">
        <f t="shared" si="2"/>
        <v>0</v>
      </c>
      <c r="L6" s="67">
        <f t="shared" si="2"/>
        <v>0</v>
      </c>
      <c r="M6" s="67">
        <f t="shared" si="2"/>
        <v>27573</v>
      </c>
      <c r="N6" s="67">
        <f t="shared" si="2"/>
        <v>3039</v>
      </c>
      <c r="O6" s="68">
        <f t="shared" si="2"/>
        <v>0</v>
      </c>
    </row>
    <row r="7" spans="1:15" x14ac:dyDescent="0.3">
      <c r="A7" s="69" t="s">
        <v>439</v>
      </c>
      <c r="B7" s="70" t="s">
        <v>440</v>
      </c>
      <c r="C7" s="71">
        <f t="shared" si="1"/>
        <v>166951</v>
      </c>
      <c r="D7" s="72">
        <f>SUM(D8:D14)</f>
        <v>5605</v>
      </c>
      <c r="E7" s="72">
        <f t="shared" ref="E7:O7" si="3">SUM(E8:E14)</f>
        <v>117183</v>
      </c>
      <c r="F7" s="72">
        <f t="shared" si="3"/>
        <v>0</v>
      </c>
      <c r="G7" s="72">
        <f t="shared" si="3"/>
        <v>4981</v>
      </c>
      <c r="H7" s="72">
        <f t="shared" si="3"/>
        <v>4036</v>
      </c>
      <c r="I7" s="72">
        <f t="shared" si="3"/>
        <v>0</v>
      </c>
      <c r="J7" s="72">
        <f t="shared" si="3"/>
        <v>4534</v>
      </c>
      <c r="K7" s="72">
        <f t="shared" si="3"/>
        <v>0</v>
      </c>
      <c r="L7" s="72">
        <f t="shared" si="3"/>
        <v>0</v>
      </c>
      <c r="M7" s="72">
        <f t="shared" si="3"/>
        <v>27573</v>
      </c>
      <c r="N7" s="72">
        <f t="shared" si="3"/>
        <v>3039</v>
      </c>
      <c r="O7" s="73">
        <f t="shared" si="3"/>
        <v>0</v>
      </c>
    </row>
    <row r="8" spans="1:15" x14ac:dyDescent="0.3">
      <c r="A8" s="74" t="s">
        <v>441</v>
      </c>
      <c r="B8" s="75" t="s">
        <v>442</v>
      </c>
      <c r="C8" s="67">
        <f t="shared" si="1"/>
        <v>22195</v>
      </c>
      <c r="D8" s="76">
        <v>5605</v>
      </c>
      <c r="E8" s="76">
        <v>0</v>
      </c>
      <c r="F8" s="76">
        <v>0</v>
      </c>
      <c r="G8" s="76">
        <v>4981</v>
      </c>
      <c r="H8" s="76">
        <v>4036</v>
      </c>
      <c r="I8" s="76">
        <v>0</v>
      </c>
      <c r="J8" s="76">
        <v>4534</v>
      </c>
      <c r="K8" s="76">
        <v>0</v>
      </c>
      <c r="L8" s="76">
        <v>0</v>
      </c>
      <c r="M8" s="76">
        <v>0</v>
      </c>
      <c r="N8" s="76">
        <v>3039</v>
      </c>
      <c r="O8" s="77">
        <v>0</v>
      </c>
    </row>
    <row r="9" spans="1:15" ht="33.75" hidden="1" x14ac:dyDescent="0.25">
      <c r="A9" s="74" t="s">
        <v>443</v>
      </c>
      <c r="B9" s="75" t="s">
        <v>444</v>
      </c>
      <c r="C9" s="67">
        <f t="shared" si="1"/>
        <v>0</v>
      </c>
      <c r="D9" s="76">
        <v>0</v>
      </c>
      <c r="E9" s="76">
        <v>0</v>
      </c>
      <c r="F9" s="76">
        <v>0</v>
      </c>
      <c r="G9" s="76">
        <v>0</v>
      </c>
      <c r="H9" s="76">
        <v>0</v>
      </c>
      <c r="I9" s="76">
        <v>0</v>
      </c>
      <c r="J9" s="76">
        <v>0</v>
      </c>
      <c r="K9" s="76">
        <v>0</v>
      </c>
      <c r="L9" s="76">
        <v>0</v>
      </c>
      <c r="M9" s="76">
        <v>0</v>
      </c>
      <c r="N9" s="76">
        <v>0</v>
      </c>
      <c r="O9" s="77">
        <v>0</v>
      </c>
    </row>
    <row r="10" spans="1:15" ht="15" x14ac:dyDescent="0.25">
      <c r="A10" s="74" t="s">
        <v>445</v>
      </c>
      <c r="B10" s="75" t="s">
        <v>446</v>
      </c>
      <c r="C10" s="67">
        <f t="shared" si="1"/>
        <v>27573</v>
      </c>
      <c r="D10" s="76">
        <v>0</v>
      </c>
      <c r="E10" s="76">
        <v>0</v>
      </c>
      <c r="F10" s="76">
        <v>0</v>
      </c>
      <c r="G10" s="76">
        <v>0</v>
      </c>
      <c r="H10" s="76">
        <v>0</v>
      </c>
      <c r="I10" s="76">
        <v>0</v>
      </c>
      <c r="J10" s="76">
        <v>0</v>
      </c>
      <c r="K10" s="76">
        <v>0</v>
      </c>
      <c r="L10" s="76">
        <v>0</v>
      </c>
      <c r="M10" s="76">
        <v>27573</v>
      </c>
      <c r="N10" s="76">
        <v>0</v>
      </c>
      <c r="O10" s="77">
        <v>0</v>
      </c>
    </row>
    <row r="11" spans="1:15" ht="15" hidden="1" x14ac:dyDescent="0.25">
      <c r="A11" s="74" t="s">
        <v>447</v>
      </c>
      <c r="B11" s="75" t="s">
        <v>448</v>
      </c>
      <c r="C11" s="67">
        <f t="shared" si="1"/>
        <v>0</v>
      </c>
      <c r="D11" s="76">
        <v>0</v>
      </c>
      <c r="E11" s="76">
        <v>0</v>
      </c>
      <c r="F11" s="76">
        <v>0</v>
      </c>
      <c r="G11" s="76">
        <v>0</v>
      </c>
      <c r="H11" s="76">
        <v>0</v>
      </c>
      <c r="I11" s="76">
        <v>0</v>
      </c>
      <c r="J11" s="76">
        <v>0</v>
      </c>
      <c r="K11" s="76">
        <v>0</v>
      </c>
      <c r="L11" s="76">
        <v>0</v>
      </c>
      <c r="M11" s="76">
        <v>0</v>
      </c>
      <c r="N11" s="76">
        <v>0</v>
      </c>
      <c r="O11" s="77">
        <v>0</v>
      </c>
    </row>
    <row r="12" spans="1:15" ht="15" hidden="1" x14ac:dyDescent="0.25">
      <c r="A12" s="74" t="s">
        <v>449</v>
      </c>
      <c r="B12" s="75" t="s">
        <v>450</v>
      </c>
      <c r="C12" s="67">
        <f t="shared" si="1"/>
        <v>0</v>
      </c>
      <c r="D12" s="76">
        <v>0</v>
      </c>
      <c r="E12" s="76">
        <v>0</v>
      </c>
      <c r="F12" s="76">
        <v>0</v>
      </c>
      <c r="G12" s="76">
        <v>0</v>
      </c>
      <c r="H12" s="76">
        <v>0</v>
      </c>
      <c r="I12" s="76">
        <v>0</v>
      </c>
      <c r="J12" s="76">
        <v>0</v>
      </c>
      <c r="K12" s="76">
        <v>0</v>
      </c>
      <c r="L12" s="76">
        <v>0</v>
      </c>
      <c r="M12" s="76">
        <v>0</v>
      </c>
      <c r="N12" s="76">
        <v>0</v>
      </c>
      <c r="O12" s="77">
        <v>0</v>
      </c>
    </row>
    <row r="13" spans="1:15" x14ac:dyDescent="0.3">
      <c r="A13" s="74" t="s">
        <v>451</v>
      </c>
      <c r="B13" s="75" t="s">
        <v>452</v>
      </c>
      <c r="C13" s="67">
        <f t="shared" si="1"/>
        <v>117183</v>
      </c>
      <c r="D13" s="76">
        <v>0</v>
      </c>
      <c r="E13" s="76">
        <v>117183</v>
      </c>
      <c r="F13" s="76">
        <v>0</v>
      </c>
      <c r="G13" s="76">
        <v>0</v>
      </c>
      <c r="H13" s="76">
        <v>0</v>
      </c>
      <c r="I13" s="76">
        <v>0</v>
      </c>
      <c r="J13" s="76">
        <v>0</v>
      </c>
      <c r="K13" s="76">
        <v>0</v>
      </c>
      <c r="L13" s="76">
        <v>0</v>
      </c>
      <c r="M13" s="76">
        <v>0</v>
      </c>
      <c r="N13" s="76">
        <v>0</v>
      </c>
      <c r="O13" s="77">
        <v>0</v>
      </c>
    </row>
    <row r="14" spans="1:15" ht="15" hidden="1" x14ac:dyDescent="0.25">
      <c r="A14" s="74" t="s">
        <v>453</v>
      </c>
      <c r="B14" s="75" t="s">
        <v>454</v>
      </c>
      <c r="C14" s="67">
        <f t="shared" si="1"/>
        <v>0</v>
      </c>
      <c r="D14" s="76">
        <v>0</v>
      </c>
      <c r="E14" s="76">
        <v>0</v>
      </c>
      <c r="F14" s="76">
        <v>0</v>
      </c>
      <c r="G14" s="76">
        <v>0</v>
      </c>
      <c r="H14" s="76">
        <v>0</v>
      </c>
      <c r="I14" s="76">
        <v>0</v>
      </c>
      <c r="J14" s="76">
        <v>0</v>
      </c>
      <c r="K14" s="76">
        <v>0</v>
      </c>
      <c r="L14" s="76">
        <v>0</v>
      </c>
      <c r="M14" s="76">
        <v>0</v>
      </c>
      <c r="N14" s="76">
        <v>0</v>
      </c>
      <c r="O14" s="77">
        <v>0</v>
      </c>
    </row>
    <row r="15" spans="1:15" ht="15" x14ac:dyDescent="0.25">
      <c r="A15" s="64">
        <v>1.2</v>
      </c>
      <c r="B15" s="65" t="s">
        <v>455</v>
      </c>
      <c r="C15" s="66">
        <f t="shared" si="1"/>
        <v>9191838</v>
      </c>
      <c r="D15" s="67">
        <f>D16+D19+D22</f>
        <v>2897235</v>
      </c>
      <c r="E15" s="67">
        <f t="shared" ref="E15:O15" si="4">E16+E19+E22</f>
        <v>1990661</v>
      </c>
      <c r="F15" s="67">
        <f t="shared" si="4"/>
        <v>343514</v>
      </c>
      <c r="G15" s="67">
        <f t="shared" si="4"/>
        <v>554020</v>
      </c>
      <c r="H15" s="67">
        <f t="shared" si="4"/>
        <v>570949</v>
      </c>
      <c r="I15" s="67">
        <f t="shared" si="4"/>
        <v>504608</v>
      </c>
      <c r="J15" s="67">
        <f t="shared" si="4"/>
        <v>468131</v>
      </c>
      <c r="K15" s="67">
        <f t="shared" si="4"/>
        <v>340468</v>
      </c>
      <c r="L15" s="67">
        <f t="shared" si="4"/>
        <v>261814</v>
      </c>
      <c r="M15" s="67">
        <f t="shared" si="4"/>
        <v>435614</v>
      </c>
      <c r="N15" s="67">
        <f t="shared" si="4"/>
        <v>535014</v>
      </c>
      <c r="O15" s="68">
        <f t="shared" si="4"/>
        <v>289810</v>
      </c>
    </row>
    <row r="16" spans="1:15" ht="15" x14ac:dyDescent="0.25">
      <c r="A16" s="69" t="s">
        <v>456</v>
      </c>
      <c r="B16" s="70" t="s">
        <v>457</v>
      </c>
      <c r="C16" s="71">
        <f t="shared" si="1"/>
        <v>6158356</v>
      </c>
      <c r="D16" s="72">
        <f>SUM(D17:D18)</f>
        <v>2695133</v>
      </c>
      <c r="E16" s="72">
        <f t="shared" ref="E16:O16" si="5">SUM(E17:E18)</f>
        <v>1666614</v>
      </c>
      <c r="F16" s="72">
        <f t="shared" si="5"/>
        <v>154335</v>
      </c>
      <c r="G16" s="72">
        <f t="shared" si="5"/>
        <v>210208</v>
      </c>
      <c r="H16" s="72">
        <f t="shared" si="5"/>
        <v>229679</v>
      </c>
      <c r="I16" s="72">
        <f t="shared" si="5"/>
        <v>300908</v>
      </c>
      <c r="J16" s="72">
        <f t="shared" si="5"/>
        <v>187228</v>
      </c>
      <c r="K16" s="72">
        <f t="shared" si="5"/>
        <v>156862</v>
      </c>
      <c r="L16" s="72">
        <f t="shared" si="5"/>
        <v>85846</v>
      </c>
      <c r="M16" s="72">
        <f t="shared" si="5"/>
        <v>207648</v>
      </c>
      <c r="N16" s="72">
        <f t="shared" si="5"/>
        <v>186372</v>
      </c>
      <c r="O16" s="73">
        <f t="shared" si="5"/>
        <v>77523</v>
      </c>
    </row>
    <row r="17" spans="1:15" x14ac:dyDescent="0.3">
      <c r="A17" s="74" t="s">
        <v>458</v>
      </c>
      <c r="B17" s="75" t="s">
        <v>459</v>
      </c>
      <c r="C17" s="67">
        <f t="shared" si="1"/>
        <v>1126180</v>
      </c>
      <c r="D17" s="76">
        <v>473924</v>
      </c>
      <c r="E17" s="76">
        <v>241864</v>
      </c>
      <c r="F17" s="76">
        <v>124314</v>
      </c>
      <c r="G17" s="76">
        <v>23473</v>
      </c>
      <c r="H17" s="76">
        <v>23491</v>
      </c>
      <c r="I17" s="76">
        <v>27440</v>
      </c>
      <c r="J17" s="76">
        <v>9394</v>
      </c>
      <c r="K17" s="76">
        <v>16414</v>
      </c>
      <c r="L17" s="76">
        <v>14681</v>
      </c>
      <c r="M17" s="76">
        <v>91972</v>
      </c>
      <c r="N17" s="76">
        <v>75712</v>
      </c>
      <c r="O17" s="77">
        <v>3501</v>
      </c>
    </row>
    <row r="18" spans="1:15" ht="15" x14ac:dyDescent="0.25">
      <c r="A18" s="74" t="s">
        <v>460</v>
      </c>
      <c r="B18" s="75" t="s">
        <v>461</v>
      </c>
      <c r="C18" s="67">
        <f t="shared" si="1"/>
        <v>5032176</v>
      </c>
      <c r="D18" s="76">
        <v>2221209</v>
      </c>
      <c r="E18" s="76">
        <v>1424750</v>
      </c>
      <c r="F18" s="76">
        <v>30021</v>
      </c>
      <c r="G18" s="76">
        <v>186735</v>
      </c>
      <c r="H18" s="76">
        <v>206188</v>
      </c>
      <c r="I18" s="76">
        <v>273468</v>
      </c>
      <c r="J18" s="76">
        <v>177834</v>
      </c>
      <c r="K18" s="76">
        <v>140448</v>
      </c>
      <c r="L18" s="76">
        <v>71165</v>
      </c>
      <c r="M18" s="76">
        <v>115676</v>
      </c>
      <c r="N18" s="76">
        <v>110660</v>
      </c>
      <c r="O18" s="77">
        <v>74022</v>
      </c>
    </row>
    <row r="19" spans="1:15" ht="15" x14ac:dyDescent="0.25">
      <c r="A19" s="69" t="s">
        <v>462</v>
      </c>
      <c r="B19" s="70" t="s">
        <v>463</v>
      </c>
      <c r="C19" s="71">
        <f t="shared" si="1"/>
        <v>2705220</v>
      </c>
      <c r="D19" s="72">
        <f>SUM(D20:D21)</f>
        <v>171608</v>
      </c>
      <c r="E19" s="72">
        <f t="shared" ref="E19:O19" si="6">SUM(E20:E21)</f>
        <v>301546</v>
      </c>
      <c r="F19" s="72">
        <f t="shared" si="6"/>
        <v>162062</v>
      </c>
      <c r="G19" s="72">
        <f t="shared" si="6"/>
        <v>314217</v>
      </c>
      <c r="H19" s="72">
        <f t="shared" si="6"/>
        <v>316004</v>
      </c>
      <c r="I19" s="72">
        <f t="shared" si="6"/>
        <v>176760</v>
      </c>
      <c r="J19" s="72">
        <f t="shared" si="6"/>
        <v>252504</v>
      </c>
      <c r="K19" s="72">
        <f t="shared" si="6"/>
        <v>158719</v>
      </c>
      <c r="L19" s="72">
        <f t="shared" si="6"/>
        <v>145483</v>
      </c>
      <c r="M19" s="72">
        <f t="shared" si="6"/>
        <v>195646</v>
      </c>
      <c r="N19" s="72">
        <f t="shared" si="6"/>
        <v>322747</v>
      </c>
      <c r="O19" s="73">
        <f t="shared" si="6"/>
        <v>187924</v>
      </c>
    </row>
    <row r="20" spans="1:15" x14ac:dyDescent="0.3">
      <c r="A20" s="74" t="s">
        <v>464</v>
      </c>
      <c r="B20" s="75" t="s">
        <v>465</v>
      </c>
      <c r="C20" s="67">
        <f t="shared" si="1"/>
        <v>2560284</v>
      </c>
      <c r="D20" s="76">
        <v>152883</v>
      </c>
      <c r="E20" s="76">
        <v>293670</v>
      </c>
      <c r="F20" s="76">
        <v>154386</v>
      </c>
      <c r="G20" s="76">
        <v>292191</v>
      </c>
      <c r="H20" s="76">
        <v>307909</v>
      </c>
      <c r="I20" s="76">
        <v>165780</v>
      </c>
      <c r="J20" s="76">
        <v>240526</v>
      </c>
      <c r="K20" s="76">
        <v>140764</v>
      </c>
      <c r="L20" s="76">
        <v>134846</v>
      </c>
      <c r="M20" s="76">
        <v>187018</v>
      </c>
      <c r="N20" s="76">
        <v>314111</v>
      </c>
      <c r="O20" s="77">
        <v>176200</v>
      </c>
    </row>
    <row r="21" spans="1:15" x14ac:dyDescent="0.3">
      <c r="A21" s="74" t="s">
        <v>466</v>
      </c>
      <c r="B21" s="75" t="s">
        <v>467</v>
      </c>
      <c r="C21" s="67">
        <f t="shared" si="1"/>
        <v>144936</v>
      </c>
      <c r="D21" s="76">
        <v>18725</v>
      </c>
      <c r="E21" s="76">
        <v>7876</v>
      </c>
      <c r="F21" s="76">
        <v>7676</v>
      </c>
      <c r="G21" s="76">
        <v>22026</v>
      </c>
      <c r="H21" s="76">
        <v>8095</v>
      </c>
      <c r="I21" s="76">
        <v>10980</v>
      </c>
      <c r="J21" s="21">
        <v>11978</v>
      </c>
      <c r="K21" s="21">
        <v>17955</v>
      </c>
      <c r="L21" s="21">
        <v>10637</v>
      </c>
      <c r="M21" s="21">
        <v>8628</v>
      </c>
      <c r="N21" s="21">
        <v>8636</v>
      </c>
      <c r="O21" s="78">
        <v>11724</v>
      </c>
    </row>
    <row r="22" spans="1:15" x14ac:dyDescent="0.3">
      <c r="A22" s="69" t="s">
        <v>468</v>
      </c>
      <c r="B22" s="70" t="s">
        <v>469</v>
      </c>
      <c r="C22" s="71">
        <f t="shared" si="1"/>
        <v>328262</v>
      </c>
      <c r="D22" s="72">
        <f>SUM(D23:D25)</f>
        <v>30494</v>
      </c>
      <c r="E22" s="72">
        <f t="shared" ref="E22:O22" si="7">SUM(E23:E25)</f>
        <v>22501</v>
      </c>
      <c r="F22" s="72">
        <f t="shared" si="7"/>
        <v>27117</v>
      </c>
      <c r="G22" s="72">
        <f t="shared" si="7"/>
        <v>29595</v>
      </c>
      <c r="H22" s="72">
        <f t="shared" si="7"/>
        <v>25266</v>
      </c>
      <c r="I22" s="72">
        <f t="shared" si="7"/>
        <v>26940</v>
      </c>
      <c r="J22" s="72">
        <f t="shared" si="7"/>
        <v>28399</v>
      </c>
      <c r="K22" s="72">
        <f t="shared" si="7"/>
        <v>24887</v>
      </c>
      <c r="L22" s="72">
        <f t="shared" si="7"/>
        <v>30485</v>
      </c>
      <c r="M22" s="72">
        <f t="shared" si="7"/>
        <v>32320</v>
      </c>
      <c r="N22" s="72">
        <f t="shared" si="7"/>
        <v>25895</v>
      </c>
      <c r="O22" s="73">
        <f t="shared" si="7"/>
        <v>24363</v>
      </c>
    </row>
    <row r="23" spans="1:15" x14ac:dyDescent="0.3">
      <c r="A23" s="74" t="s">
        <v>470</v>
      </c>
      <c r="B23" s="75" t="s">
        <v>471</v>
      </c>
      <c r="C23" s="67">
        <f t="shared" si="1"/>
        <v>164155</v>
      </c>
      <c r="D23" s="76">
        <v>14392</v>
      </c>
      <c r="E23" s="76">
        <v>11384</v>
      </c>
      <c r="F23" s="76">
        <v>13831</v>
      </c>
      <c r="G23" s="76">
        <v>15689</v>
      </c>
      <c r="H23" s="76">
        <v>13154</v>
      </c>
      <c r="I23" s="76">
        <v>11738</v>
      </c>
      <c r="J23" s="76">
        <v>14451</v>
      </c>
      <c r="K23" s="76">
        <v>13713</v>
      </c>
      <c r="L23" s="76">
        <v>15783</v>
      </c>
      <c r="M23" s="76">
        <v>16308</v>
      </c>
      <c r="N23" s="76">
        <v>11856</v>
      </c>
      <c r="O23" s="77">
        <v>11856</v>
      </c>
    </row>
    <row r="24" spans="1:15" x14ac:dyDescent="0.3">
      <c r="A24" s="74" t="s">
        <v>472</v>
      </c>
      <c r="B24" s="75" t="s">
        <v>473</v>
      </c>
      <c r="C24" s="67">
        <f t="shared" si="1"/>
        <v>98463</v>
      </c>
      <c r="D24" s="76">
        <v>10233</v>
      </c>
      <c r="E24" s="76">
        <v>6487</v>
      </c>
      <c r="F24" s="76">
        <v>7668</v>
      </c>
      <c r="G24" s="76">
        <v>8907</v>
      </c>
      <c r="H24" s="76">
        <v>5876</v>
      </c>
      <c r="I24" s="76">
        <v>8714</v>
      </c>
      <c r="J24" s="21">
        <v>9938</v>
      </c>
      <c r="K24" s="21">
        <v>6544</v>
      </c>
      <c r="L24" s="21">
        <v>8523</v>
      </c>
      <c r="M24" s="21">
        <v>9525</v>
      </c>
      <c r="N24" s="21">
        <v>8479</v>
      </c>
      <c r="O24" s="78">
        <v>7569</v>
      </c>
    </row>
    <row r="25" spans="1:15" x14ac:dyDescent="0.3">
      <c r="A25" s="74" t="s">
        <v>474</v>
      </c>
      <c r="B25" s="75" t="s">
        <v>475</v>
      </c>
      <c r="C25" s="67">
        <f t="shared" si="1"/>
        <v>65644</v>
      </c>
      <c r="D25" s="76">
        <v>5869</v>
      </c>
      <c r="E25" s="76">
        <v>4630</v>
      </c>
      <c r="F25" s="76">
        <v>5618</v>
      </c>
      <c r="G25" s="76">
        <v>4999</v>
      </c>
      <c r="H25" s="76">
        <v>6236</v>
      </c>
      <c r="I25" s="76">
        <v>6488</v>
      </c>
      <c r="J25" s="21">
        <v>4010</v>
      </c>
      <c r="K25" s="21">
        <v>4630</v>
      </c>
      <c r="L25" s="21">
        <v>6179</v>
      </c>
      <c r="M25" s="21">
        <v>6487</v>
      </c>
      <c r="N25" s="21">
        <v>5560</v>
      </c>
      <c r="O25" s="78">
        <v>4938</v>
      </c>
    </row>
    <row r="26" spans="1:15" ht="22.5" hidden="1" x14ac:dyDescent="0.25">
      <c r="A26" s="64">
        <v>1.3</v>
      </c>
      <c r="B26" s="65" t="s">
        <v>476</v>
      </c>
      <c r="C26" s="66">
        <f t="shared" si="1"/>
        <v>0</v>
      </c>
      <c r="D26" s="79">
        <v>0</v>
      </c>
      <c r="E26" s="79">
        <v>0</v>
      </c>
      <c r="F26" s="79">
        <v>0</v>
      </c>
      <c r="G26" s="79">
        <v>0</v>
      </c>
      <c r="H26" s="79">
        <v>0</v>
      </c>
      <c r="I26" s="79">
        <v>0</v>
      </c>
      <c r="J26" s="79">
        <v>0</v>
      </c>
      <c r="K26" s="79">
        <v>0</v>
      </c>
      <c r="L26" s="79">
        <v>0</v>
      </c>
      <c r="M26" s="79">
        <v>0</v>
      </c>
      <c r="N26" s="79">
        <v>0</v>
      </c>
      <c r="O26" s="80">
        <v>0</v>
      </c>
    </row>
    <row r="27" spans="1:15" ht="15" hidden="1" x14ac:dyDescent="0.25">
      <c r="A27" s="64">
        <v>1.4</v>
      </c>
      <c r="B27" s="65" t="s">
        <v>477</v>
      </c>
      <c r="C27" s="66">
        <f t="shared" si="1"/>
        <v>0</v>
      </c>
      <c r="D27" s="79">
        <v>0</v>
      </c>
      <c r="E27" s="79">
        <v>0</v>
      </c>
      <c r="F27" s="79">
        <v>0</v>
      </c>
      <c r="G27" s="79">
        <v>0</v>
      </c>
      <c r="H27" s="79">
        <v>0</v>
      </c>
      <c r="I27" s="79">
        <v>0</v>
      </c>
      <c r="J27" s="79">
        <v>0</v>
      </c>
      <c r="K27" s="79">
        <v>0</v>
      </c>
      <c r="L27" s="79">
        <v>0</v>
      </c>
      <c r="M27" s="79">
        <v>0</v>
      </c>
      <c r="N27" s="79">
        <v>0</v>
      </c>
      <c r="O27" s="80">
        <v>0</v>
      </c>
    </row>
    <row r="28" spans="1:15" ht="15" hidden="1" x14ac:dyDescent="0.25">
      <c r="A28" s="64">
        <v>1.5</v>
      </c>
      <c r="B28" s="65" t="s">
        <v>478</v>
      </c>
      <c r="C28" s="66">
        <f t="shared" si="1"/>
        <v>0</v>
      </c>
      <c r="D28" s="79">
        <v>0</v>
      </c>
      <c r="E28" s="79">
        <v>0</v>
      </c>
      <c r="F28" s="79">
        <v>0</v>
      </c>
      <c r="G28" s="79">
        <v>0</v>
      </c>
      <c r="H28" s="79">
        <v>0</v>
      </c>
      <c r="I28" s="79">
        <v>0</v>
      </c>
      <c r="J28" s="79">
        <v>0</v>
      </c>
      <c r="K28" s="79">
        <v>0</v>
      </c>
      <c r="L28" s="79">
        <v>0</v>
      </c>
      <c r="M28" s="79">
        <v>0</v>
      </c>
      <c r="N28" s="79">
        <v>0</v>
      </c>
      <c r="O28" s="80">
        <v>0</v>
      </c>
    </row>
    <row r="29" spans="1:15" ht="15" hidden="1" x14ac:dyDescent="0.25">
      <c r="A29" s="64">
        <v>1.6</v>
      </c>
      <c r="B29" s="65" t="s">
        <v>479</v>
      </c>
      <c r="C29" s="66">
        <f t="shared" si="1"/>
        <v>0</v>
      </c>
      <c r="D29" s="79">
        <v>0</v>
      </c>
      <c r="E29" s="79">
        <v>0</v>
      </c>
      <c r="F29" s="79">
        <v>0</v>
      </c>
      <c r="G29" s="79">
        <v>0</v>
      </c>
      <c r="H29" s="79">
        <v>0</v>
      </c>
      <c r="I29" s="79">
        <v>0</v>
      </c>
      <c r="J29" s="79">
        <v>0</v>
      </c>
      <c r="K29" s="79">
        <v>0</v>
      </c>
      <c r="L29" s="79">
        <v>0</v>
      </c>
      <c r="M29" s="79">
        <v>0</v>
      </c>
      <c r="N29" s="79">
        <v>0</v>
      </c>
      <c r="O29" s="80">
        <v>0</v>
      </c>
    </row>
    <row r="30" spans="1:15" ht="15" x14ac:dyDescent="0.25">
      <c r="A30" s="64">
        <v>1.7</v>
      </c>
      <c r="B30" s="81" t="s">
        <v>480</v>
      </c>
      <c r="C30" s="66">
        <f t="shared" si="1"/>
        <v>108277</v>
      </c>
      <c r="D30" s="66">
        <f>D31+D33+D35+D37+D41</f>
        <v>8971</v>
      </c>
      <c r="E30" s="66">
        <f t="shared" ref="E30:O30" si="8">E31+E33+E35+E37+E41</f>
        <v>8491</v>
      </c>
      <c r="F30" s="66">
        <f t="shared" si="8"/>
        <v>8777</v>
      </c>
      <c r="G30" s="66">
        <f t="shared" si="8"/>
        <v>14588</v>
      </c>
      <c r="H30" s="66">
        <f t="shared" si="8"/>
        <v>7393</v>
      </c>
      <c r="I30" s="66">
        <f t="shared" si="8"/>
        <v>7933</v>
      </c>
      <c r="J30" s="66">
        <f t="shared" si="8"/>
        <v>8169</v>
      </c>
      <c r="K30" s="66">
        <f t="shared" si="8"/>
        <v>15016</v>
      </c>
      <c r="L30" s="66">
        <f t="shared" si="8"/>
        <v>7772</v>
      </c>
      <c r="M30" s="66">
        <f t="shared" si="8"/>
        <v>6317</v>
      </c>
      <c r="N30" s="66">
        <f t="shared" si="8"/>
        <v>7322</v>
      </c>
      <c r="O30" s="82">
        <f t="shared" si="8"/>
        <v>7528</v>
      </c>
    </row>
    <row r="31" spans="1:15" ht="15" x14ac:dyDescent="0.25">
      <c r="A31" s="69" t="s">
        <v>481</v>
      </c>
      <c r="B31" s="70" t="s">
        <v>482</v>
      </c>
      <c r="C31" s="71">
        <f t="shared" si="1"/>
        <v>21019</v>
      </c>
      <c r="D31" s="72">
        <f t="shared" ref="D31:O31" si="9">SUM(D32)</f>
        <v>1687</v>
      </c>
      <c r="E31" s="72">
        <f t="shared" si="9"/>
        <v>1069</v>
      </c>
      <c r="F31" s="72">
        <f t="shared" si="9"/>
        <v>1914</v>
      </c>
      <c r="G31" s="72">
        <f t="shared" si="9"/>
        <v>966</v>
      </c>
      <c r="H31" s="72">
        <f t="shared" si="9"/>
        <v>1341</v>
      </c>
      <c r="I31" s="72">
        <f t="shared" si="9"/>
        <v>1204</v>
      </c>
      <c r="J31" s="72">
        <f t="shared" si="9"/>
        <v>2008</v>
      </c>
      <c r="K31" s="72">
        <f t="shared" si="9"/>
        <v>3749</v>
      </c>
      <c r="L31" s="72">
        <f t="shared" si="9"/>
        <v>1990</v>
      </c>
      <c r="M31" s="72">
        <f t="shared" si="9"/>
        <v>1339</v>
      </c>
      <c r="N31" s="72">
        <f t="shared" si="9"/>
        <v>1607</v>
      </c>
      <c r="O31" s="73">
        <f t="shared" si="9"/>
        <v>2145</v>
      </c>
    </row>
    <row r="32" spans="1:15" ht="15" x14ac:dyDescent="0.25">
      <c r="A32" s="74" t="s">
        <v>483</v>
      </c>
      <c r="B32" s="75" t="s">
        <v>484</v>
      </c>
      <c r="C32" s="67">
        <f t="shared" si="1"/>
        <v>21019</v>
      </c>
      <c r="D32" s="76">
        <v>1687</v>
      </c>
      <c r="E32" s="76">
        <v>1069</v>
      </c>
      <c r="F32" s="76">
        <v>1914</v>
      </c>
      <c r="G32" s="76">
        <v>966</v>
      </c>
      <c r="H32" s="76">
        <v>1341</v>
      </c>
      <c r="I32" s="76">
        <v>1204</v>
      </c>
      <c r="J32" s="76">
        <v>2008</v>
      </c>
      <c r="K32" s="76">
        <v>3749</v>
      </c>
      <c r="L32" s="76">
        <v>1990</v>
      </c>
      <c r="M32" s="76">
        <v>1339</v>
      </c>
      <c r="N32" s="76">
        <v>1607</v>
      </c>
      <c r="O32" s="77">
        <v>2145</v>
      </c>
    </row>
    <row r="33" spans="1:15" ht="15" x14ac:dyDescent="0.25">
      <c r="A33" s="69" t="s">
        <v>485</v>
      </c>
      <c r="B33" s="81" t="s">
        <v>486</v>
      </c>
      <c r="C33" s="71">
        <f t="shared" si="1"/>
        <v>36378</v>
      </c>
      <c r="D33" s="72">
        <f t="shared" ref="D33:O33" si="10">SUM(D34)</f>
        <v>2864</v>
      </c>
      <c r="E33" s="72">
        <f t="shared" si="10"/>
        <v>2287</v>
      </c>
      <c r="F33" s="72">
        <f t="shared" si="10"/>
        <v>2588</v>
      </c>
      <c r="G33" s="72">
        <f t="shared" si="10"/>
        <v>9143</v>
      </c>
      <c r="H33" s="72">
        <f t="shared" si="10"/>
        <v>1659</v>
      </c>
      <c r="I33" s="72">
        <f t="shared" si="10"/>
        <v>2090</v>
      </c>
      <c r="J33" s="72">
        <f t="shared" si="10"/>
        <v>1286</v>
      </c>
      <c r="K33" s="72">
        <f t="shared" si="10"/>
        <v>6855</v>
      </c>
      <c r="L33" s="72">
        <f t="shared" si="10"/>
        <v>2380</v>
      </c>
      <c r="M33" s="72">
        <f t="shared" si="10"/>
        <v>1722</v>
      </c>
      <c r="N33" s="72">
        <f t="shared" si="10"/>
        <v>2124</v>
      </c>
      <c r="O33" s="73">
        <f t="shared" si="10"/>
        <v>1380</v>
      </c>
    </row>
    <row r="34" spans="1:15" ht="15" x14ac:dyDescent="0.25">
      <c r="A34" s="74" t="s">
        <v>487</v>
      </c>
      <c r="B34" s="75" t="s">
        <v>488</v>
      </c>
      <c r="C34" s="67">
        <f t="shared" si="1"/>
        <v>36378</v>
      </c>
      <c r="D34" s="76">
        <v>2864</v>
      </c>
      <c r="E34" s="76">
        <v>2287</v>
      </c>
      <c r="F34" s="76">
        <v>2588</v>
      </c>
      <c r="G34" s="76">
        <v>9143</v>
      </c>
      <c r="H34" s="76">
        <v>1659</v>
      </c>
      <c r="I34" s="76">
        <v>2090</v>
      </c>
      <c r="J34" s="76">
        <v>1286</v>
      </c>
      <c r="K34" s="76">
        <v>6855</v>
      </c>
      <c r="L34" s="76">
        <v>2380</v>
      </c>
      <c r="M34" s="76">
        <v>1722</v>
      </c>
      <c r="N34" s="76">
        <v>2124</v>
      </c>
      <c r="O34" s="77">
        <v>1380</v>
      </c>
    </row>
    <row r="35" spans="1:15" ht="15" x14ac:dyDescent="0.25">
      <c r="A35" s="69" t="s">
        <v>489</v>
      </c>
      <c r="B35" s="70" t="s">
        <v>490</v>
      </c>
      <c r="C35" s="71">
        <f t="shared" si="1"/>
        <v>21355</v>
      </c>
      <c r="D35" s="72">
        <f t="shared" ref="D35:O35" si="11">SUM(D36)</f>
        <v>2797</v>
      </c>
      <c r="E35" s="72">
        <f t="shared" si="11"/>
        <v>3134</v>
      </c>
      <c r="F35" s="72">
        <f t="shared" si="11"/>
        <v>1724</v>
      </c>
      <c r="G35" s="72">
        <f t="shared" si="11"/>
        <v>1647</v>
      </c>
      <c r="H35" s="72">
        <f t="shared" si="11"/>
        <v>1556</v>
      </c>
      <c r="I35" s="72">
        <f t="shared" si="11"/>
        <v>1453</v>
      </c>
      <c r="J35" s="72">
        <f t="shared" si="11"/>
        <v>1264</v>
      </c>
      <c r="K35" s="72">
        <f t="shared" si="11"/>
        <v>2227</v>
      </c>
      <c r="L35" s="72">
        <f t="shared" si="11"/>
        <v>1061</v>
      </c>
      <c r="M35" s="72">
        <f t="shared" si="11"/>
        <v>1131</v>
      </c>
      <c r="N35" s="72">
        <f t="shared" si="11"/>
        <v>1453</v>
      </c>
      <c r="O35" s="73">
        <f t="shared" si="11"/>
        <v>1908</v>
      </c>
    </row>
    <row r="36" spans="1:15" x14ac:dyDescent="0.3">
      <c r="A36" s="74" t="s">
        <v>491</v>
      </c>
      <c r="B36" s="75" t="s">
        <v>492</v>
      </c>
      <c r="C36" s="83">
        <f t="shared" si="1"/>
        <v>21355</v>
      </c>
      <c r="D36" s="76">
        <v>2797</v>
      </c>
      <c r="E36" s="76">
        <v>3134</v>
      </c>
      <c r="F36" s="76">
        <v>1724</v>
      </c>
      <c r="G36" s="76">
        <v>1647</v>
      </c>
      <c r="H36" s="76">
        <v>1556</v>
      </c>
      <c r="I36" s="76">
        <v>1453</v>
      </c>
      <c r="J36" s="76">
        <v>1264</v>
      </c>
      <c r="K36" s="21">
        <v>2227</v>
      </c>
      <c r="L36" s="21">
        <v>1061</v>
      </c>
      <c r="M36" s="21">
        <v>1131</v>
      </c>
      <c r="N36" s="21">
        <v>1453</v>
      </c>
      <c r="O36" s="78">
        <v>1908</v>
      </c>
    </row>
    <row r="37" spans="1:15" x14ac:dyDescent="0.3">
      <c r="A37" s="69" t="s">
        <v>493</v>
      </c>
      <c r="B37" s="70" t="s">
        <v>494</v>
      </c>
      <c r="C37" s="71">
        <f t="shared" si="1"/>
        <v>29525</v>
      </c>
      <c r="D37" s="72">
        <f>SUM(D38:D40)</f>
        <v>1623</v>
      </c>
      <c r="E37" s="72">
        <f t="shared" ref="E37:O37" si="12">SUM(E38:E40)</f>
        <v>2001</v>
      </c>
      <c r="F37" s="72">
        <f t="shared" si="12"/>
        <v>2551</v>
      </c>
      <c r="G37" s="72">
        <f t="shared" si="12"/>
        <v>2832</v>
      </c>
      <c r="H37" s="72">
        <f t="shared" si="12"/>
        <v>2837</v>
      </c>
      <c r="I37" s="72">
        <f t="shared" si="12"/>
        <v>3186</v>
      </c>
      <c r="J37" s="72">
        <f t="shared" si="12"/>
        <v>3611</v>
      </c>
      <c r="K37" s="72">
        <f t="shared" si="12"/>
        <v>2185</v>
      </c>
      <c r="L37" s="72">
        <f t="shared" si="12"/>
        <v>2341</v>
      </c>
      <c r="M37" s="72">
        <f t="shared" si="12"/>
        <v>2125</v>
      </c>
      <c r="N37" s="72">
        <f t="shared" si="12"/>
        <v>2138</v>
      </c>
      <c r="O37" s="73">
        <f t="shared" si="12"/>
        <v>2095</v>
      </c>
    </row>
    <row r="38" spans="1:15" x14ac:dyDescent="0.3">
      <c r="A38" s="74" t="s">
        <v>495</v>
      </c>
      <c r="B38" s="75" t="s">
        <v>496</v>
      </c>
      <c r="C38" s="83">
        <f t="shared" si="1"/>
        <v>29525</v>
      </c>
      <c r="D38" s="76">
        <v>1623</v>
      </c>
      <c r="E38" s="76">
        <v>2001</v>
      </c>
      <c r="F38" s="76">
        <v>2551</v>
      </c>
      <c r="G38" s="76">
        <v>2832</v>
      </c>
      <c r="H38" s="76">
        <v>2837</v>
      </c>
      <c r="I38" s="76">
        <v>3186</v>
      </c>
      <c r="J38" s="76">
        <v>3611</v>
      </c>
      <c r="K38" s="76">
        <v>2185</v>
      </c>
      <c r="L38" s="76">
        <v>2341</v>
      </c>
      <c r="M38" s="76">
        <v>2125</v>
      </c>
      <c r="N38" s="76">
        <v>2138</v>
      </c>
      <c r="O38" s="77">
        <v>2095</v>
      </c>
    </row>
    <row r="39" spans="1:15" ht="15" hidden="1" x14ac:dyDescent="0.25">
      <c r="A39" s="74" t="s">
        <v>497</v>
      </c>
      <c r="B39" s="75" t="s">
        <v>498</v>
      </c>
      <c r="C39" s="83">
        <f t="shared" si="1"/>
        <v>0</v>
      </c>
      <c r="D39" s="76">
        <v>0</v>
      </c>
      <c r="E39" s="76">
        <v>0</v>
      </c>
      <c r="F39" s="76">
        <v>0</v>
      </c>
      <c r="G39" s="76">
        <v>0</v>
      </c>
      <c r="H39" s="76">
        <v>0</v>
      </c>
      <c r="I39" s="76">
        <v>0</v>
      </c>
      <c r="J39" s="21">
        <v>0</v>
      </c>
      <c r="K39" s="21">
        <v>0</v>
      </c>
      <c r="L39" s="21">
        <v>0</v>
      </c>
      <c r="M39" s="21">
        <v>0</v>
      </c>
      <c r="N39" s="21">
        <v>0</v>
      </c>
      <c r="O39" s="78">
        <v>0</v>
      </c>
    </row>
    <row r="40" spans="1:15" ht="15" hidden="1" x14ac:dyDescent="0.25">
      <c r="A40" s="74" t="s">
        <v>499</v>
      </c>
      <c r="B40" s="75" t="s">
        <v>500</v>
      </c>
      <c r="C40" s="83">
        <f t="shared" si="1"/>
        <v>0</v>
      </c>
      <c r="D40" s="76">
        <v>0</v>
      </c>
      <c r="E40" s="76">
        <v>0</v>
      </c>
      <c r="F40" s="76">
        <v>0</v>
      </c>
      <c r="G40" s="76">
        <v>0</v>
      </c>
      <c r="H40" s="76">
        <v>0</v>
      </c>
      <c r="I40" s="76">
        <v>0</v>
      </c>
      <c r="J40" s="76">
        <v>0</v>
      </c>
      <c r="K40" s="76">
        <v>0</v>
      </c>
      <c r="L40" s="76">
        <v>0</v>
      </c>
      <c r="M40" s="76">
        <v>0</v>
      </c>
      <c r="N40" s="76">
        <v>0</v>
      </c>
      <c r="O40" s="77">
        <v>0</v>
      </c>
    </row>
    <row r="41" spans="1:15" ht="15" hidden="1" x14ac:dyDescent="0.25">
      <c r="A41" s="69" t="s">
        <v>501</v>
      </c>
      <c r="B41" s="70" t="s">
        <v>502</v>
      </c>
      <c r="C41" s="71">
        <f t="shared" si="1"/>
        <v>0</v>
      </c>
      <c r="D41" s="72">
        <f t="shared" ref="D41:O41" si="13">SUM(D42)</f>
        <v>0</v>
      </c>
      <c r="E41" s="72">
        <f t="shared" si="13"/>
        <v>0</v>
      </c>
      <c r="F41" s="72">
        <f t="shared" si="13"/>
        <v>0</v>
      </c>
      <c r="G41" s="72">
        <f t="shared" si="13"/>
        <v>0</v>
      </c>
      <c r="H41" s="72">
        <f t="shared" si="13"/>
        <v>0</v>
      </c>
      <c r="I41" s="72">
        <f t="shared" si="13"/>
        <v>0</v>
      </c>
      <c r="J41" s="72">
        <f t="shared" si="13"/>
        <v>0</v>
      </c>
      <c r="K41" s="72">
        <f t="shared" si="13"/>
        <v>0</v>
      </c>
      <c r="L41" s="72">
        <f t="shared" si="13"/>
        <v>0</v>
      </c>
      <c r="M41" s="72">
        <f t="shared" si="13"/>
        <v>0</v>
      </c>
      <c r="N41" s="72">
        <f t="shared" si="13"/>
        <v>0</v>
      </c>
      <c r="O41" s="73">
        <f t="shared" si="13"/>
        <v>0</v>
      </c>
    </row>
    <row r="42" spans="1:15" ht="15" hidden="1" x14ac:dyDescent="0.25">
      <c r="A42" s="74" t="s">
        <v>503</v>
      </c>
      <c r="B42" s="75" t="s">
        <v>504</v>
      </c>
      <c r="C42" s="83">
        <f t="shared" si="1"/>
        <v>0</v>
      </c>
      <c r="D42" s="76">
        <v>0</v>
      </c>
      <c r="E42" s="76">
        <v>0</v>
      </c>
      <c r="F42" s="76">
        <v>0</v>
      </c>
      <c r="G42" s="76">
        <v>0</v>
      </c>
      <c r="H42" s="76">
        <v>0</v>
      </c>
      <c r="I42" s="76">
        <v>0</v>
      </c>
      <c r="J42" s="21">
        <v>0</v>
      </c>
      <c r="K42" s="21">
        <v>0</v>
      </c>
      <c r="L42" s="21">
        <v>0</v>
      </c>
      <c r="M42" s="21">
        <v>0</v>
      </c>
      <c r="N42" s="21">
        <v>0</v>
      </c>
      <c r="O42" s="78">
        <v>0</v>
      </c>
    </row>
    <row r="43" spans="1:15" ht="15" hidden="1" x14ac:dyDescent="0.25">
      <c r="A43" s="64">
        <v>1.8</v>
      </c>
      <c r="B43" s="65" t="s">
        <v>505</v>
      </c>
      <c r="C43" s="66">
        <f t="shared" si="1"/>
        <v>0</v>
      </c>
      <c r="D43" s="67">
        <f t="shared" ref="D43:O43" si="14">D44</f>
        <v>0</v>
      </c>
      <c r="E43" s="67">
        <f t="shared" si="14"/>
        <v>0</v>
      </c>
      <c r="F43" s="67">
        <f t="shared" si="14"/>
        <v>0</v>
      </c>
      <c r="G43" s="67">
        <f t="shared" si="14"/>
        <v>0</v>
      </c>
      <c r="H43" s="67">
        <f t="shared" si="14"/>
        <v>0</v>
      </c>
      <c r="I43" s="67">
        <f t="shared" si="14"/>
        <v>0</v>
      </c>
      <c r="J43" s="67">
        <f t="shared" si="14"/>
        <v>0</v>
      </c>
      <c r="K43" s="67">
        <f t="shared" si="14"/>
        <v>0</v>
      </c>
      <c r="L43" s="67">
        <f t="shared" si="14"/>
        <v>0</v>
      </c>
      <c r="M43" s="67">
        <f t="shared" si="14"/>
        <v>0</v>
      </c>
      <c r="N43" s="67">
        <f t="shared" si="14"/>
        <v>0</v>
      </c>
      <c r="O43" s="68">
        <f t="shared" si="14"/>
        <v>0</v>
      </c>
    </row>
    <row r="44" spans="1:15" ht="15" hidden="1" x14ac:dyDescent="0.25">
      <c r="A44" s="69" t="s">
        <v>506</v>
      </c>
      <c r="B44" s="70" t="s">
        <v>507</v>
      </c>
      <c r="C44" s="71">
        <f t="shared" si="1"/>
        <v>0</v>
      </c>
      <c r="D44" s="72">
        <f>SUM(D45:D46)</f>
        <v>0</v>
      </c>
      <c r="E44" s="72">
        <f t="shared" ref="E44:O44" si="15">SUM(E45:E46)</f>
        <v>0</v>
      </c>
      <c r="F44" s="72">
        <f t="shared" si="15"/>
        <v>0</v>
      </c>
      <c r="G44" s="72">
        <f t="shared" si="15"/>
        <v>0</v>
      </c>
      <c r="H44" s="72">
        <f t="shared" si="15"/>
        <v>0</v>
      </c>
      <c r="I44" s="72">
        <f t="shared" si="15"/>
        <v>0</v>
      </c>
      <c r="J44" s="72">
        <f t="shared" si="15"/>
        <v>0</v>
      </c>
      <c r="K44" s="72">
        <f t="shared" si="15"/>
        <v>0</v>
      </c>
      <c r="L44" s="72">
        <f t="shared" si="15"/>
        <v>0</v>
      </c>
      <c r="M44" s="72">
        <f t="shared" si="15"/>
        <v>0</v>
      </c>
      <c r="N44" s="72">
        <f t="shared" si="15"/>
        <v>0</v>
      </c>
      <c r="O44" s="73">
        <f t="shared" si="15"/>
        <v>0</v>
      </c>
    </row>
    <row r="45" spans="1:15" ht="15" hidden="1" x14ac:dyDescent="0.25">
      <c r="A45" s="74" t="s">
        <v>508</v>
      </c>
      <c r="B45" s="75" t="s">
        <v>507</v>
      </c>
      <c r="C45" s="83">
        <f t="shared" si="1"/>
        <v>0</v>
      </c>
      <c r="D45" s="76">
        <v>0</v>
      </c>
      <c r="E45" s="76">
        <v>0</v>
      </c>
      <c r="F45" s="76">
        <v>0</v>
      </c>
      <c r="G45" s="76">
        <v>0</v>
      </c>
      <c r="H45" s="76">
        <v>0</v>
      </c>
      <c r="I45" s="76">
        <v>0</v>
      </c>
      <c r="J45" s="21">
        <v>0</v>
      </c>
      <c r="K45" s="21">
        <v>0</v>
      </c>
      <c r="L45" s="21">
        <v>0</v>
      </c>
      <c r="M45" s="21">
        <v>0</v>
      </c>
      <c r="N45" s="21">
        <v>0</v>
      </c>
      <c r="O45" s="78">
        <v>0</v>
      </c>
    </row>
    <row r="46" spans="1:15" ht="15" hidden="1" x14ac:dyDescent="0.25">
      <c r="A46" s="74" t="s">
        <v>509</v>
      </c>
      <c r="B46" s="75" t="s">
        <v>510</v>
      </c>
      <c r="C46" s="83">
        <f t="shared" si="1"/>
        <v>0</v>
      </c>
      <c r="D46" s="76">
        <v>0</v>
      </c>
      <c r="E46" s="76">
        <v>0</v>
      </c>
      <c r="F46" s="76">
        <v>0</v>
      </c>
      <c r="G46" s="76">
        <v>0</v>
      </c>
      <c r="H46" s="76">
        <v>0</v>
      </c>
      <c r="I46" s="76">
        <v>0</v>
      </c>
      <c r="J46" s="21">
        <v>0</v>
      </c>
      <c r="K46" s="21">
        <v>0</v>
      </c>
      <c r="L46" s="21">
        <v>0</v>
      </c>
      <c r="M46" s="21">
        <v>0</v>
      </c>
      <c r="N46" s="21">
        <v>0</v>
      </c>
      <c r="O46" s="78">
        <v>0</v>
      </c>
    </row>
    <row r="47" spans="1:15" ht="15" hidden="1" x14ac:dyDescent="0.25">
      <c r="A47" s="59">
        <v>2</v>
      </c>
      <c r="B47" s="84" t="s">
        <v>511</v>
      </c>
      <c r="C47" s="85">
        <f t="shared" si="1"/>
        <v>0</v>
      </c>
      <c r="D47" s="61">
        <f>D48+D49+D50+D51+D52</f>
        <v>0</v>
      </c>
      <c r="E47" s="62">
        <f t="shared" ref="E47:O47" si="16">E48+E49+E50+E51+E52</f>
        <v>0</v>
      </c>
      <c r="F47" s="62">
        <f t="shared" si="16"/>
        <v>0</v>
      </c>
      <c r="G47" s="62">
        <f t="shared" si="16"/>
        <v>0</v>
      </c>
      <c r="H47" s="62">
        <f t="shared" si="16"/>
        <v>0</v>
      </c>
      <c r="I47" s="62">
        <f t="shared" si="16"/>
        <v>0</v>
      </c>
      <c r="J47" s="62">
        <f t="shared" si="16"/>
        <v>0</v>
      </c>
      <c r="K47" s="62">
        <f t="shared" si="16"/>
        <v>0</v>
      </c>
      <c r="L47" s="62">
        <f t="shared" si="16"/>
        <v>0</v>
      </c>
      <c r="M47" s="62">
        <f t="shared" si="16"/>
        <v>0</v>
      </c>
      <c r="N47" s="62">
        <f t="shared" si="16"/>
        <v>0</v>
      </c>
      <c r="O47" s="63">
        <f t="shared" si="16"/>
        <v>0</v>
      </c>
    </row>
    <row r="48" spans="1:15" ht="15" hidden="1" x14ac:dyDescent="0.25">
      <c r="A48" s="64">
        <v>2.1</v>
      </c>
      <c r="B48" s="65" t="s">
        <v>512</v>
      </c>
      <c r="C48" s="67">
        <f t="shared" si="1"/>
        <v>0</v>
      </c>
      <c r="D48" s="86">
        <v>0</v>
      </c>
      <c r="E48" s="86">
        <v>0</v>
      </c>
      <c r="F48" s="86">
        <v>0</v>
      </c>
      <c r="G48" s="86">
        <v>0</v>
      </c>
      <c r="H48" s="86">
        <v>0</v>
      </c>
      <c r="I48" s="86">
        <v>0</v>
      </c>
      <c r="J48" s="86">
        <v>0</v>
      </c>
      <c r="K48" s="86">
        <v>0</v>
      </c>
      <c r="L48" s="86">
        <v>0</v>
      </c>
      <c r="M48" s="86">
        <v>0</v>
      </c>
      <c r="N48" s="86">
        <v>0</v>
      </c>
      <c r="O48" s="87">
        <v>0</v>
      </c>
    </row>
    <row r="49" spans="1:15" ht="15" hidden="1" x14ac:dyDescent="0.25">
      <c r="A49" s="64">
        <v>2.2000000000000002</v>
      </c>
      <c r="B49" s="65" t="s">
        <v>513</v>
      </c>
      <c r="C49" s="67">
        <f t="shared" si="1"/>
        <v>0</v>
      </c>
      <c r="D49" s="86">
        <v>0</v>
      </c>
      <c r="E49" s="86">
        <v>0</v>
      </c>
      <c r="F49" s="86">
        <v>0</v>
      </c>
      <c r="G49" s="86">
        <v>0</v>
      </c>
      <c r="H49" s="86">
        <v>0</v>
      </c>
      <c r="I49" s="86">
        <v>0</v>
      </c>
      <c r="J49" s="86">
        <v>0</v>
      </c>
      <c r="K49" s="86">
        <v>0</v>
      </c>
      <c r="L49" s="86">
        <v>0</v>
      </c>
      <c r="M49" s="86">
        <v>0</v>
      </c>
      <c r="N49" s="86">
        <v>0</v>
      </c>
      <c r="O49" s="87">
        <v>0</v>
      </c>
    </row>
    <row r="50" spans="1:15" ht="15" hidden="1" x14ac:dyDescent="0.25">
      <c r="A50" s="64">
        <v>2.2999999999999998</v>
      </c>
      <c r="B50" s="65" t="s">
        <v>514</v>
      </c>
      <c r="C50" s="67">
        <f t="shared" si="1"/>
        <v>0</v>
      </c>
      <c r="D50" s="86">
        <v>0</v>
      </c>
      <c r="E50" s="86">
        <v>0</v>
      </c>
      <c r="F50" s="86">
        <v>0</v>
      </c>
      <c r="G50" s="86">
        <v>0</v>
      </c>
      <c r="H50" s="86">
        <v>0</v>
      </c>
      <c r="I50" s="86">
        <v>0</v>
      </c>
      <c r="J50" s="86">
        <v>0</v>
      </c>
      <c r="K50" s="86">
        <v>0</v>
      </c>
      <c r="L50" s="86">
        <v>0</v>
      </c>
      <c r="M50" s="86">
        <v>0</v>
      </c>
      <c r="N50" s="86">
        <v>0</v>
      </c>
      <c r="O50" s="87">
        <v>0</v>
      </c>
    </row>
    <row r="51" spans="1:15" ht="15" hidden="1" x14ac:dyDescent="0.25">
      <c r="A51" s="64">
        <v>2.4</v>
      </c>
      <c r="B51" s="65" t="s">
        <v>515</v>
      </c>
      <c r="C51" s="67">
        <f t="shared" si="1"/>
        <v>0</v>
      </c>
      <c r="D51" s="86">
        <v>0</v>
      </c>
      <c r="E51" s="86">
        <v>0</v>
      </c>
      <c r="F51" s="86">
        <v>0</v>
      </c>
      <c r="G51" s="86">
        <v>0</v>
      </c>
      <c r="H51" s="86">
        <v>0</v>
      </c>
      <c r="I51" s="86">
        <v>0</v>
      </c>
      <c r="J51" s="86">
        <v>0</v>
      </c>
      <c r="K51" s="86">
        <v>0</v>
      </c>
      <c r="L51" s="86">
        <v>0</v>
      </c>
      <c r="M51" s="86">
        <v>0</v>
      </c>
      <c r="N51" s="86">
        <v>0</v>
      </c>
      <c r="O51" s="87">
        <v>0</v>
      </c>
    </row>
    <row r="52" spans="1:15" ht="15" hidden="1" x14ac:dyDescent="0.25">
      <c r="A52" s="64">
        <v>2.5</v>
      </c>
      <c r="B52" s="65" t="s">
        <v>516</v>
      </c>
      <c r="C52" s="67">
        <f t="shared" si="1"/>
        <v>0</v>
      </c>
      <c r="D52" s="86">
        <v>0</v>
      </c>
      <c r="E52" s="86">
        <v>0</v>
      </c>
      <c r="F52" s="86">
        <v>0</v>
      </c>
      <c r="G52" s="86">
        <v>0</v>
      </c>
      <c r="H52" s="86">
        <v>0</v>
      </c>
      <c r="I52" s="86">
        <v>0</v>
      </c>
      <c r="J52" s="86">
        <v>0</v>
      </c>
      <c r="K52" s="86">
        <v>0</v>
      </c>
      <c r="L52" s="86">
        <v>0</v>
      </c>
      <c r="M52" s="86">
        <v>0</v>
      </c>
      <c r="N52" s="86">
        <v>0</v>
      </c>
      <c r="O52" s="87">
        <v>0</v>
      </c>
    </row>
    <row r="53" spans="1:15" ht="15" hidden="1" x14ac:dyDescent="0.25">
      <c r="A53" s="59">
        <v>3</v>
      </c>
      <c r="B53" s="88" t="s">
        <v>517</v>
      </c>
      <c r="C53" s="85">
        <f t="shared" si="1"/>
        <v>0</v>
      </c>
      <c r="D53" s="61">
        <f t="shared" ref="D53:O54" si="17">D54</f>
        <v>0</v>
      </c>
      <c r="E53" s="62">
        <f t="shared" si="17"/>
        <v>0</v>
      </c>
      <c r="F53" s="62">
        <f t="shared" si="17"/>
        <v>0</v>
      </c>
      <c r="G53" s="62">
        <f t="shared" si="17"/>
        <v>0</v>
      </c>
      <c r="H53" s="62">
        <f t="shared" si="17"/>
        <v>0</v>
      </c>
      <c r="I53" s="62">
        <f t="shared" si="17"/>
        <v>0</v>
      </c>
      <c r="J53" s="62">
        <f t="shared" si="17"/>
        <v>0</v>
      </c>
      <c r="K53" s="62">
        <f t="shared" si="17"/>
        <v>0</v>
      </c>
      <c r="L53" s="62">
        <f t="shared" si="17"/>
        <v>0</v>
      </c>
      <c r="M53" s="62">
        <f t="shared" si="17"/>
        <v>0</v>
      </c>
      <c r="N53" s="62">
        <f t="shared" si="17"/>
        <v>0</v>
      </c>
      <c r="O53" s="63">
        <f t="shared" si="17"/>
        <v>0</v>
      </c>
    </row>
    <row r="54" spans="1:15" ht="15" hidden="1" x14ac:dyDescent="0.25">
      <c r="A54" s="64">
        <v>3.1</v>
      </c>
      <c r="B54" s="65" t="s">
        <v>518</v>
      </c>
      <c r="C54" s="66">
        <f t="shared" si="1"/>
        <v>0</v>
      </c>
      <c r="D54" s="67">
        <f t="shared" si="17"/>
        <v>0</v>
      </c>
      <c r="E54" s="67">
        <f t="shared" si="17"/>
        <v>0</v>
      </c>
      <c r="F54" s="67">
        <f t="shared" si="17"/>
        <v>0</v>
      </c>
      <c r="G54" s="67">
        <f t="shared" si="17"/>
        <v>0</v>
      </c>
      <c r="H54" s="67">
        <f t="shared" si="17"/>
        <v>0</v>
      </c>
      <c r="I54" s="67">
        <f t="shared" si="17"/>
        <v>0</v>
      </c>
      <c r="J54" s="67">
        <f t="shared" si="17"/>
        <v>0</v>
      </c>
      <c r="K54" s="67">
        <f t="shared" si="17"/>
        <v>0</v>
      </c>
      <c r="L54" s="67">
        <f t="shared" si="17"/>
        <v>0</v>
      </c>
      <c r="M54" s="67">
        <f t="shared" si="17"/>
        <v>0</v>
      </c>
      <c r="N54" s="67">
        <f t="shared" si="17"/>
        <v>0</v>
      </c>
      <c r="O54" s="68">
        <f t="shared" si="17"/>
        <v>0</v>
      </c>
    </row>
    <row r="55" spans="1:15" ht="15" hidden="1" x14ac:dyDescent="0.25">
      <c r="A55" s="69" t="s">
        <v>519</v>
      </c>
      <c r="B55" s="70" t="s">
        <v>520</v>
      </c>
      <c r="C55" s="71">
        <f t="shared" si="1"/>
        <v>0</v>
      </c>
      <c r="D55" s="72">
        <f t="shared" ref="D55:O55" si="18">SUM(D56)</f>
        <v>0</v>
      </c>
      <c r="E55" s="72">
        <f t="shared" si="18"/>
        <v>0</v>
      </c>
      <c r="F55" s="72">
        <f t="shared" si="18"/>
        <v>0</v>
      </c>
      <c r="G55" s="72">
        <f t="shared" si="18"/>
        <v>0</v>
      </c>
      <c r="H55" s="72">
        <f t="shared" si="18"/>
        <v>0</v>
      </c>
      <c r="I55" s="72">
        <f t="shared" si="18"/>
        <v>0</v>
      </c>
      <c r="J55" s="72">
        <f t="shared" si="18"/>
        <v>0</v>
      </c>
      <c r="K55" s="72">
        <f t="shared" si="18"/>
        <v>0</v>
      </c>
      <c r="L55" s="72">
        <f t="shared" si="18"/>
        <v>0</v>
      </c>
      <c r="M55" s="72">
        <f t="shared" si="18"/>
        <v>0</v>
      </c>
      <c r="N55" s="72">
        <f t="shared" si="18"/>
        <v>0</v>
      </c>
      <c r="O55" s="73">
        <f t="shared" si="18"/>
        <v>0</v>
      </c>
    </row>
    <row r="56" spans="1:15" ht="15" hidden="1" x14ac:dyDescent="0.25">
      <c r="A56" s="74" t="s">
        <v>521</v>
      </c>
      <c r="B56" s="75" t="s">
        <v>522</v>
      </c>
      <c r="C56" s="83">
        <f t="shared" si="1"/>
        <v>0</v>
      </c>
      <c r="D56" s="97">
        <v>0</v>
      </c>
      <c r="E56" s="97">
        <v>0</v>
      </c>
      <c r="F56" s="97">
        <v>0</v>
      </c>
      <c r="G56" s="97">
        <v>0</v>
      </c>
      <c r="H56" s="97">
        <v>0</v>
      </c>
      <c r="I56" s="97">
        <v>0</v>
      </c>
      <c r="J56" s="29">
        <v>0</v>
      </c>
      <c r="K56" s="29">
        <v>0</v>
      </c>
      <c r="L56" s="29">
        <v>0</v>
      </c>
      <c r="M56" s="29">
        <v>0</v>
      </c>
      <c r="N56" s="29">
        <v>0</v>
      </c>
      <c r="O56" s="91">
        <v>0</v>
      </c>
    </row>
    <row r="57" spans="1:15" ht="15" x14ac:dyDescent="0.25">
      <c r="A57" s="59">
        <v>4</v>
      </c>
      <c r="B57" s="89" t="s">
        <v>523</v>
      </c>
      <c r="C57" s="85">
        <f t="shared" si="1"/>
        <v>12748832</v>
      </c>
      <c r="D57" s="61">
        <f>D58+D78+D79+D159+D166</f>
        <v>3340101</v>
      </c>
      <c r="E57" s="62">
        <f t="shared" ref="E57:O57" si="19">E58+E78+E79+E159+E166</f>
        <v>2518111</v>
      </c>
      <c r="F57" s="62">
        <f t="shared" si="19"/>
        <v>1309879</v>
      </c>
      <c r="G57" s="62">
        <f t="shared" si="19"/>
        <v>806557</v>
      </c>
      <c r="H57" s="62">
        <f t="shared" si="19"/>
        <v>693715</v>
      </c>
      <c r="I57" s="62">
        <f t="shared" si="19"/>
        <v>601109</v>
      </c>
      <c r="J57" s="62">
        <f t="shared" si="19"/>
        <v>600114</v>
      </c>
      <c r="K57" s="62">
        <f t="shared" si="19"/>
        <v>514959</v>
      </c>
      <c r="L57" s="62">
        <f t="shared" si="19"/>
        <v>587716</v>
      </c>
      <c r="M57" s="62">
        <f t="shared" si="19"/>
        <v>838575</v>
      </c>
      <c r="N57" s="62">
        <f t="shared" si="19"/>
        <v>603223</v>
      </c>
      <c r="O57" s="63">
        <f t="shared" si="19"/>
        <v>334773</v>
      </c>
    </row>
    <row r="58" spans="1:15" ht="20.399999999999999" x14ac:dyDescent="0.3">
      <c r="A58" s="64">
        <v>4.0999999999999996</v>
      </c>
      <c r="B58" s="90" t="s">
        <v>524</v>
      </c>
      <c r="C58" s="66">
        <f t="shared" si="1"/>
        <v>1091642</v>
      </c>
      <c r="D58" s="67">
        <f>D59+D65+D67+D72</f>
        <v>29551</v>
      </c>
      <c r="E58" s="67">
        <f t="shared" ref="E58:O58" si="20">E59+E65+E67+E72</f>
        <v>216433</v>
      </c>
      <c r="F58" s="67">
        <f t="shared" si="20"/>
        <v>57769</v>
      </c>
      <c r="G58" s="67">
        <f t="shared" si="20"/>
        <v>41640</v>
      </c>
      <c r="H58" s="67">
        <f t="shared" si="20"/>
        <v>48771</v>
      </c>
      <c r="I58" s="67">
        <f t="shared" si="20"/>
        <v>41929</v>
      </c>
      <c r="J58" s="67">
        <f t="shared" si="20"/>
        <v>40934</v>
      </c>
      <c r="K58" s="67">
        <f t="shared" si="20"/>
        <v>54387</v>
      </c>
      <c r="L58" s="67">
        <f t="shared" si="20"/>
        <v>54483</v>
      </c>
      <c r="M58" s="67">
        <f t="shared" si="20"/>
        <v>318521</v>
      </c>
      <c r="N58" s="67">
        <f t="shared" si="20"/>
        <v>118955</v>
      </c>
      <c r="O58" s="68">
        <f t="shared" si="20"/>
        <v>68269</v>
      </c>
    </row>
    <row r="59" spans="1:15" ht="15" x14ac:dyDescent="0.25">
      <c r="A59" s="69" t="s">
        <v>525</v>
      </c>
      <c r="B59" s="70" t="s">
        <v>526</v>
      </c>
      <c r="C59" s="71">
        <f t="shared" si="1"/>
        <v>774632</v>
      </c>
      <c r="D59" s="72">
        <f>SUM(D60:D64)</f>
        <v>21898</v>
      </c>
      <c r="E59" s="72">
        <f t="shared" ref="E59:O59" si="21">SUM(E60:E64)</f>
        <v>184593</v>
      </c>
      <c r="F59" s="72">
        <f t="shared" si="21"/>
        <v>21470</v>
      </c>
      <c r="G59" s="72">
        <f t="shared" si="21"/>
        <v>20304</v>
      </c>
      <c r="H59" s="72">
        <f t="shared" si="21"/>
        <v>21591</v>
      </c>
      <c r="I59" s="72">
        <f t="shared" si="21"/>
        <v>21002</v>
      </c>
      <c r="J59" s="72">
        <f t="shared" si="21"/>
        <v>23555</v>
      </c>
      <c r="K59" s="72">
        <f t="shared" si="21"/>
        <v>21775</v>
      </c>
      <c r="L59" s="72">
        <f t="shared" si="21"/>
        <v>27484</v>
      </c>
      <c r="M59" s="72">
        <f t="shared" si="21"/>
        <v>290476</v>
      </c>
      <c r="N59" s="72">
        <f t="shared" si="21"/>
        <v>90565</v>
      </c>
      <c r="O59" s="73">
        <f t="shared" si="21"/>
        <v>29919</v>
      </c>
    </row>
    <row r="60" spans="1:15" ht="15" x14ac:dyDescent="0.25">
      <c r="A60" s="74" t="s">
        <v>527</v>
      </c>
      <c r="B60" s="75" t="s">
        <v>528</v>
      </c>
      <c r="C60" s="83">
        <f t="shared" si="1"/>
        <v>27288</v>
      </c>
      <c r="D60" s="97">
        <v>2760</v>
      </c>
      <c r="E60" s="76">
        <v>2822</v>
      </c>
      <c r="F60" s="76">
        <v>2454</v>
      </c>
      <c r="G60" s="76">
        <v>1901</v>
      </c>
      <c r="H60" s="76">
        <v>1962</v>
      </c>
      <c r="I60" s="76">
        <v>1986</v>
      </c>
      <c r="J60" s="76">
        <v>2699</v>
      </c>
      <c r="K60" s="76">
        <v>2146</v>
      </c>
      <c r="L60" s="76">
        <v>2334</v>
      </c>
      <c r="M60" s="76">
        <v>2035</v>
      </c>
      <c r="N60" s="76">
        <v>2134</v>
      </c>
      <c r="O60" s="77">
        <v>2055</v>
      </c>
    </row>
    <row r="61" spans="1:15" ht="15" x14ac:dyDescent="0.25">
      <c r="A61" s="74" t="s">
        <v>529</v>
      </c>
      <c r="B61" s="75" t="s">
        <v>530</v>
      </c>
      <c r="C61" s="83">
        <f t="shared" si="1"/>
        <v>747344</v>
      </c>
      <c r="D61" s="97">
        <v>19138</v>
      </c>
      <c r="E61" s="76">
        <v>181771</v>
      </c>
      <c r="F61" s="76">
        <v>19016</v>
      </c>
      <c r="G61" s="76">
        <v>18403</v>
      </c>
      <c r="H61" s="76">
        <v>19629</v>
      </c>
      <c r="I61" s="76">
        <v>19016</v>
      </c>
      <c r="J61" s="76">
        <v>20856</v>
      </c>
      <c r="K61" s="76">
        <v>19629</v>
      </c>
      <c r="L61" s="76">
        <v>25150</v>
      </c>
      <c r="M61" s="76">
        <v>288441</v>
      </c>
      <c r="N61" s="76">
        <v>88431</v>
      </c>
      <c r="O61" s="76">
        <v>27864</v>
      </c>
    </row>
    <row r="62" spans="1:15" ht="15" hidden="1" x14ac:dyDescent="0.25">
      <c r="A62" s="74" t="s">
        <v>531</v>
      </c>
      <c r="B62" s="75" t="s">
        <v>532</v>
      </c>
      <c r="C62" s="83">
        <f t="shared" si="1"/>
        <v>0</v>
      </c>
      <c r="D62" s="97">
        <v>0</v>
      </c>
      <c r="E62" s="76">
        <v>0</v>
      </c>
      <c r="F62" s="76">
        <v>0</v>
      </c>
      <c r="G62" s="76">
        <v>0</v>
      </c>
      <c r="H62" s="76">
        <v>0</v>
      </c>
      <c r="I62" s="76">
        <v>0</v>
      </c>
      <c r="J62" s="76">
        <v>0</v>
      </c>
      <c r="K62" s="76">
        <v>0</v>
      </c>
      <c r="L62" s="76">
        <v>0</v>
      </c>
      <c r="M62" s="76">
        <v>0</v>
      </c>
      <c r="N62" s="76">
        <v>0</v>
      </c>
      <c r="O62" s="77">
        <v>0</v>
      </c>
    </row>
    <row r="63" spans="1:15" ht="15" hidden="1" x14ac:dyDescent="0.25">
      <c r="A63" s="74" t="s">
        <v>533</v>
      </c>
      <c r="B63" s="75" t="s">
        <v>534</v>
      </c>
      <c r="C63" s="83">
        <f t="shared" si="1"/>
        <v>0</v>
      </c>
      <c r="D63" s="76">
        <v>0</v>
      </c>
      <c r="E63" s="76">
        <v>0</v>
      </c>
      <c r="F63" s="76">
        <v>0</v>
      </c>
      <c r="G63" s="76">
        <v>0</v>
      </c>
      <c r="H63" s="76">
        <v>0</v>
      </c>
      <c r="I63" s="76">
        <v>0</v>
      </c>
      <c r="J63" s="29">
        <v>0</v>
      </c>
      <c r="K63" s="29">
        <v>0</v>
      </c>
      <c r="L63" s="29">
        <v>0</v>
      </c>
      <c r="M63" s="29">
        <v>0</v>
      </c>
      <c r="N63" s="29">
        <v>0</v>
      </c>
      <c r="O63" s="91">
        <v>0</v>
      </c>
    </row>
    <row r="64" spans="1:15" ht="15" hidden="1" x14ac:dyDescent="0.25">
      <c r="A64" s="74" t="s">
        <v>535</v>
      </c>
      <c r="B64" s="75" t="s">
        <v>536</v>
      </c>
      <c r="C64" s="83">
        <f t="shared" si="1"/>
        <v>0</v>
      </c>
      <c r="D64" s="76">
        <v>0</v>
      </c>
      <c r="E64" s="76">
        <v>0</v>
      </c>
      <c r="F64" s="76">
        <v>0</v>
      </c>
      <c r="G64" s="76">
        <v>0</v>
      </c>
      <c r="H64" s="76">
        <v>0</v>
      </c>
      <c r="I64" s="76">
        <v>0</v>
      </c>
      <c r="J64" s="29">
        <v>0</v>
      </c>
      <c r="K64" s="29">
        <v>0</v>
      </c>
      <c r="L64" s="29">
        <v>0</v>
      </c>
      <c r="M64" s="29">
        <v>0</v>
      </c>
      <c r="N64" s="29">
        <v>0</v>
      </c>
      <c r="O64" s="91">
        <v>0</v>
      </c>
    </row>
    <row r="65" spans="1:15" ht="15" hidden="1" x14ac:dyDescent="0.25">
      <c r="A65" s="69" t="s">
        <v>537</v>
      </c>
      <c r="B65" s="70" t="s">
        <v>538</v>
      </c>
      <c r="C65" s="71">
        <f t="shared" si="1"/>
        <v>0</v>
      </c>
      <c r="D65" s="72">
        <f t="shared" ref="D65:O65" si="22">SUM(D66)</f>
        <v>0</v>
      </c>
      <c r="E65" s="72">
        <f t="shared" si="22"/>
        <v>0</v>
      </c>
      <c r="F65" s="72">
        <f t="shared" si="22"/>
        <v>0</v>
      </c>
      <c r="G65" s="72">
        <f t="shared" si="22"/>
        <v>0</v>
      </c>
      <c r="H65" s="72">
        <f t="shared" si="22"/>
        <v>0</v>
      </c>
      <c r="I65" s="72">
        <f t="shared" si="22"/>
        <v>0</v>
      </c>
      <c r="J65" s="72">
        <f t="shared" si="22"/>
        <v>0</v>
      </c>
      <c r="K65" s="72">
        <f t="shared" si="22"/>
        <v>0</v>
      </c>
      <c r="L65" s="72">
        <f t="shared" si="22"/>
        <v>0</v>
      </c>
      <c r="M65" s="72">
        <f t="shared" si="22"/>
        <v>0</v>
      </c>
      <c r="N65" s="72">
        <f t="shared" si="22"/>
        <v>0</v>
      </c>
      <c r="O65" s="73">
        <f t="shared" si="22"/>
        <v>0</v>
      </c>
    </row>
    <row r="66" spans="1:15" ht="15" hidden="1" x14ac:dyDescent="0.25">
      <c r="A66" s="74" t="s">
        <v>539</v>
      </c>
      <c r="B66" s="75" t="s">
        <v>540</v>
      </c>
      <c r="C66" s="83">
        <f t="shared" si="1"/>
        <v>0</v>
      </c>
      <c r="D66" s="76">
        <v>0</v>
      </c>
      <c r="E66" s="76">
        <v>0</v>
      </c>
      <c r="F66" s="76">
        <v>0</v>
      </c>
      <c r="G66" s="76">
        <v>0</v>
      </c>
      <c r="H66" s="76">
        <v>0</v>
      </c>
      <c r="I66" s="76">
        <v>0</v>
      </c>
      <c r="J66" s="29">
        <v>0</v>
      </c>
      <c r="K66" s="29">
        <v>0</v>
      </c>
      <c r="L66" s="29">
        <v>0</v>
      </c>
      <c r="M66" s="29">
        <v>0</v>
      </c>
      <c r="N66" s="29">
        <v>0</v>
      </c>
      <c r="O66" s="91">
        <v>0</v>
      </c>
    </row>
    <row r="67" spans="1:15" x14ac:dyDescent="0.3">
      <c r="A67" s="69" t="s">
        <v>541</v>
      </c>
      <c r="B67" s="70" t="s">
        <v>542</v>
      </c>
      <c r="C67" s="92">
        <f t="shared" si="1"/>
        <v>123861</v>
      </c>
      <c r="D67" s="92">
        <f>SUM(D68:D71)</f>
        <v>5774</v>
      </c>
      <c r="E67" s="92">
        <f t="shared" ref="E67:O67" si="23">SUM(E68:E71)</f>
        <v>8915</v>
      </c>
      <c r="F67" s="92">
        <f t="shared" si="23"/>
        <v>20094</v>
      </c>
      <c r="G67" s="92">
        <f t="shared" si="23"/>
        <v>9308</v>
      </c>
      <c r="H67" s="92">
        <f t="shared" si="23"/>
        <v>6887</v>
      </c>
      <c r="I67" s="92">
        <f t="shared" si="23"/>
        <v>5165</v>
      </c>
      <c r="J67" s="92">
        <f t="shared" si="23"/>
        <v>4441</v>
      </c>
      <c r="K67" s="92">
        <f t="shared" si="23"/>
        <v>16611</v>
      </c>
      <c r="L67" s="92">
        <f t="shared" si="23"/>
        <v>11179</v>
      </c>
      <c r="M67" s="92">
        <f t="shared" si="23"/>
        <v>13676</v>
      </c>
      <c r="N67" s="92">
        <f t="shared" si="23"/>
        <v>7416</v>
      </c>
      <c r="O67" s="93">
        <f t="shared" si="23"/>
        <v>14395</v>
      </c>
    </row>
    <row r="68" spans="1:15" ht="15" x14ac:dyDescent="0.25">
      <c r="A68" s="74" t="s">
        <v>543</v>
      </c>
      <c r="B68" s="75" t="s">
        <v>544</v>
      </c>
      <c r="C68" s="83">
        <f t="shared" si="1"/>
        <v>80304</v>
      </c>
      <c r="D68" s="97">
        <v>3984</v>
      </c>
      <c r="E68" s="76">
        <v>6262</v>
      </c>
      <c r="F68" s="76">
        <v>7354</v>
      </c>
      <c r="G68" s="76">
        <v>7334</v>
      </c>
      <c r="H68" s="76">
        <v>5191</v>
      </c>
      <c r="I68" s="76">
        <v>4128</v>
      </c>
      <c r="J68" s="76">
        <v>3515</v>
      </c>
      <c r="K68" s="76">
        <v>14691</v>
      </c>
      <c r="L68" s="76">
        <v>8440</v>
      </c>
      <c r="M68" s="76">
        <v>10875</v>
      </c>
      <c r="N68" s="76">
        <v>4883</v>
      </c>
      <c r="O68" s="77">
        <v>3647</v>
      </c>
    </row>
    <row r="69" spans="1:15" ht="15" x14ac:dyDescent="0.25">
      <c r="A69" s="74" t="s">
        <v>545</v>
      </c>
      <c r="B69" s="94" t="s">
        <v>546</v>
      </c>
      <c r="C69" s="83">
        <f t="shared" si="1"/>
        <v>43557</v>
      </c>
      <c r="D69" s="97">
        <v>1790</v>
      </c>
      <c r="E69" s="76">
        <v>2653</v>
      </c>
      <c r="F69" s="76">
        <v>12740</v>
      </c>
      <c r="G69" s="76">
        <v>1974</v>
      </c>
      <c r="H69" s="76">
        <v>1696</v>
      </c>
      <c r="I69" s="76">
        <v>1037</v>
      </c>
      <c r="J69" s="76">
        <v>926</v>
      </c>
      <c r="K69" s="76">
        <v>1920</v>
      </c>
      <c r="L69" s="76">
        <v>2739</v>
      </c>
      <c r="M69" s="76">
        <v>2801</v>
      </c>
      <c r="N69" s="76">
        <v>2533</v>
      </c>
      <c r="O69" s="77">
        <v>10748</v>
      </c>
    </row>
    <row r="70" spans="1:15" ht="15" hidden="1" x14ac:dyDescent="0.25">
      <c r="A70" s="74" t="s">
        <v>547</v>
      </c>
      <c r="B70" s="75" t="s">
        <v>548</v>
      </c>
      <c r="C70" s="83">
        <f t="shared" si="1"/>
        <v>0</v>
      </c>
      <c r="D70" s="76">
        <v>0</v>
      </c>
      <c r="E70" s="76">
        <v>0</v>
      </c>
      <c r="F70" s="76">
        <v>0</v>
      </c>
      <c r="G70" s="76">
        <v>0</v>
      </c>
      <c r="H70" s="76">
        <v>0</v>
      </c>
      <c r="I70" s="76">
        <v>0</v>
      </c>
      <c r="J70" s="29">
        <v>0</v>
      </c>
      <c r="K70" s="29">
        <v>0</v>
      </c>
      <c r="L70" s="29">
        <v>0</v>
      </c>
      <c r="M70" s="29">
        <v>0</v>
      </c>
      <c r="N70" s="29">
        <v>0</v>
      </c>
      <c r="O70" s="91">
        <v>0</v>
      </c>
    </row>
    <row r="71" spans="1:15" ht="15" hidden="1" x14ac:dyDescent="0.25">
      <c r="A71" s="74" t="s">
        <v>549</v>
      </c>
      <c r="B71" s="75" t="s">
        <v>550</v>
      </c>
      <c r="C71" s="83">
        <f t="shared" ref="C71:C138" si="24">SUM(D71:O71)</f>
        <v>0</v>
      </c>
      <c r="D71" s="76">
        <v>0</v>
      </c>
      <c r="E71" s="76">
        <v>0</v>
      </c>
      <c r="F71" s="76">
        <v>0</v>
      </c>
      <c r="G71" s="76">
        <v>0</v>
      </c>
      <c r="H71" s="76">
        <v>0</v>
      </c>
      <c r="I71" s="76">
        <v>0</v>
      </c>
      <c r="J71" s="76">
        <v>0</v>
      </c>
      <c r="K71" s="76">
        <v>0</v>
      </c>
      <c r="L71" s="76">
        <v>0</v>
      </c>
      <c r="M71" s="76">
        <v>0</v>
      </c>
      <c r="N71" s="76">
        <v>0</v>
      </c>
      <c r="O71" s="77">
        <v>0</v>
      </c>
    </row>
    <row r="72" spans="1:15" ht="20.399999999999999" x14ac:dyDescent="0.3">
      <c r="A72" s="69" t="s">
        <v>551</v>
      </c>
      <c r="B72" s="70" t="s">
        <v>552</v>
      </c>
      <c r="C72" s="71">
        <f t="shared" si="24"/>
        <v>193149</v>
      </c>
      <c r="D72" s="72">
        <f>SUM(D73:D77)</f>
        <v>1879</v>
      </c>
      <c r="E72" s="72">
        <f t="shared" ref="E72:O72" si="25">SUM(E73:E77)</f>
        <v>22925</v>
      </c>
      <c r="F72" s="72">
        <f t="shared" si="25"/>
        <v>16205</v>
      </c>
      <c r="G72" s="72">
        <f t="shared" si="25"/>
        <v>12028</v>
      </c>
      <c r="H72" s="72">
        <f t="shared" si="25"/>
        <v>20293</v>
      </c>
      <c r="I72" s="72">
        <f t="shared" si="25"/>
        <v>15762</v>
      </c>
      <c r="J72" s="72">
        <f t="shared" si="25"/>
        <v>12938</v>
      </c>
      <c r="K72" s="72">
        <f t="shared" si="25"/>
        <v>16001</v>
      </c>
      <c r="L72" s="72">
        <f t="shared" si="25"/>
        <v>15820</v>
      </c>
      <c r="M72" s="72">
        <f t="shared" si="25"/>
        <v>14369</v>
      </c>
      <c r="N72" s="72">
        <f t="shared" si="25"/>
        <v>20974</v>
      </c>
      <c r="O72" s="73">
        <f t="shared" si="25"/>
        <v>23955</v>
      </c>
    </row>
    <row r="73" spans="1:15" x14ac:dyDescent="0.3">
      <c r="A73" s="74" t="s">
        <v>553</v>
      </c>
      <c r="B73" s="75" t="s">
        <v>554</v>
      </c>
      <c r="C73" s="83">
        <f t="shared" si="24"/>
        <v>193149</v>
      </c>
      <c r="D73" s="76">
        <v>1879</v>
      </c>
      <c r="E73" s="76">
        <v>22925</v>
      </c>
      <c r="F73" s="76">
        <v>16205</v>
      </c>
      <c r="G73" s="76">
        <v>12028</v>
      </c>
      <c r="H73" s="76">
        <v>20293</v>
      </c>
      <c r="I73" s="76">
        <v>15762</v>
      </c>
      <c r="J73" s="76">
        <v>12938</v>
      </c>
      <c r="K73" s="76">
        <v>16001</v>
      </c>
      <c r="L73" s="76">
        <v>15820</v>
      </c>
      <c r="M73" s="76">
        <v>14369</v>
      </c>
      <c r="N73" s="76">
        <v>20974</v>
      </c>
      <c r="O73" s="77">
        <v>23955</v>
      </c>
    </row>
    <row r="74" spans="1:15" ht="15" hidden="1" x14ac:dyDescent="0.25">
      <c r="A74" s="74" t="s">
        <v>555</v>
      </c>
      <c r="B74" s="75" t="s">
        <v>556</v>
      </c>
      <c r="C74" s="83">
        <f t="shared" si="24"/>
        <v>0</v>
      </c>
      <c r="D74" s="76">
        <v>0</v>
      </c>
      <c r="E74" s="76">
        <v>0</v>
      </c>
      <c r="F74" s="76">
        <v>0</v>
      </c>
      <c r="G74" s="76">
        <v>0</v>
      </c>
      <c r="H74" s="76">
        <v>0</v>
      </c>
      <c r="I74" s="76">
        <v>0</v>
      </c>
      <c r="J74" s="29">
        <v>0</v>
      </c>
      <c r="K74" s="29">
        <v>0</v>
      </c>
      <c r="L74" s="29">
        <v>0</v>
      </c>
      <c r="M74" s="29">
        <v>0</v>
      </c>
      <c r="N74" s="29">
        <v>0</v>
      </c>
      <c r="O74" s="91">
        <v>0</v>
      </c>
    </row>
    <row r="75" spans="1:15" ht="15" hidden="1" x14ac:dyDescent="0.25">
      <c r="A75" s="74" t="s">
        <v>557</v>
      </c>
      <c r="B75" s="75" t="s">
        <v>558</v>
      </c>
      <c r="C75" s="83">
        <f t="shared" si="24"/>
        <v>0</v>
      </c>
      <c r="D75" s="76">
        <v>0</v>
      </c>
      <c r="E75" s="76">
        <v>0</v>
      </c>
      <c r="F75" s="76">
        <v>0</v>
      </c>
      <c r="G75" s="76">
        <v>0</v>
      </c>
      <c r="H75" s="76">
        <v>0</v>
      </c>
      <c r="I75" s="76">
        <v>0</v>
      </c>
      <c r="J75" s="29">
        <v>0</v>
      </c>
      <c r="K75" s="29">
        <v>0</v>
      </c>
      <c r="L75" s="29">
        <v>0</v>
      </c>
      <c r="M75" s="29">
        <v>0</v>
      </c>
      <c r="N75" s="29">
        <v>0</v>
      </c>
      <c r="O75" s="91">
        <v>0</v>
      </c>
    </row>
    <row r="76" spans="1:15" ht="15" hidden="1" x14ac:dyDescent="0.25">
      <c r="A76" s="74" t="s">
        <v>559</v>
      </c>
      <c r="B76" s="75" t="s">
        <v>560</v>
      </c>
      <c r="C76" s="83">
        <f t="shared" si="24"/>
        <v>0</v>
      </c>
      <c r="D76" s="76">
        <v>0</v>
      </c>
      <c r="E76" s="76">
        <v>0</v>
      </c>
      <c r="F76" s="76">
        <v>0</v>
      </c>
      <c r="G76" s="76">
        <v>0</v>
      </c>
      <c r="H76" s="76">
        <v>0</v>
      </c>
      <c r="I76" s="76">
        <v>0</v>
      </c>
      <c r="J76" s="29">
        <v>0</v>
      </c>
      <c r="K76" s="29">
        <v>0</v>
      </c>
      <c r="L76" s="29">
        <v>0</v>
      </c>
      <c r="M76" s="29">
        <v>0</v>
      </c>
      <c r="N76" s="29">
        <v>0</v>
      </c>
      <c r="O76" s="91">
        <v>0</v>
      </c>
    </row>
    <row r="77" spans="1:15" ht="15" hidden="1" x14ac:dyDescent="0.25">
      <c r="A77" s="74" t="s">
        <v>561</v>
      </c>
      <c r="B77" s="75" t="s">
        <v>562</v>
      </c>
      <c r="C77" s="83">
        <f t="shared" si="24"/>
        <v>0</v>
      </c>
      <c r="D77" s="76">
        <v>0</v>
      </c>
      <c r="E77" s="76">
        <v>0</v>
      </c>
      <c r="F77" s="76">
        <v>0</v>
      </c>
      <c r="G77" s="76">
        <v>0</v>
      </c>
      <c r="H77" s="76">
        <v>0</v>
      </c>
      <c r="I77" s="76">
        <v>0</v>
      </c>
      <c r="J77" s="76">
        <v>0</v>
      </c>
      <c r="K77" s="76">
        <v>0</v>
      </c>
      <c r="L77" s="76">
        <v>0</v>
      </c>
      <c r="M77" s="76">
        <v>0</v>
      </c>
      <c r="N77" s="76">
        <v>0</v>
      </c>
      <c r="O77" s="77">
        <v>0</v>
      </c>
    </row>
    <row r="78" spans="1:15" ht="15" hidden="1" x14ac:dyDescent="0.25">
      <c r="A78" s="64">
        <v>4.2</v>
      </c>
      <c r="B78" s="65" t="s">
        <v>563</v>
      </c>
      <c r="C78" s="66">
        <f t="shared" si="24"/>
        <v>0</v>
      </c>
      <c r="D78" s="86">
        <v>0</v>
      </c>
      <c r="E78" s="86">
        <v>0</v>
      </c>
      <c r="F78" s="86">
        <v>0</v>
      </c>
      <c r="G78" s="86">
        <v>0</v>
      </c>
      <c r="H78" s="86">
        <v>0</v>
      </c>
      <c r="I78" s="86">
        <v>0</v>
      </c>
      <c r="J78" s="86">
        <v>0</v>
      </c>
      <c r="K78" s="86">
        <v>0</v>
      </c>
      <c r="L78" s="86">
        <v>0</v>
      </c>
      <c r="M78" s="86">
        <v>0</v>
      </c>
      <c r="N78" s="86">
        <v>0</v>
      </c>
      <c r="O78" s="87">
        <v>0</v>
      </c>
    </row>
    <row r="79" spans="1:15" x14ac:dyDescent="0.3">
      <c r="A79" s="64">
        <v>4.3</v>
      </c>
      <c r="B79" s="65" t="s">
        <v>564</v>
      </c>
      <c r="C79" s="66">
        <f t="shared" si="24"/>
        <v>9248725</v>
      </c>
      <c r="D79" s="67">
        <f>D80+D85+D89+D97+D102+D106+D110+D114+D119+D126+D135+D144+D148+D152</f>
        <v>3103309</v>
      </c>
      <c r="E79" s="67">
        <f t="shared" ref="E79:O79" si="26">E80+E85+E89+E97+E102+E106+E110+E114+E119+E126+E135+E144+E148+E152</f>
        <v>2073407</v>
      </c>
      <c r="F79" s="67">
        <f t="shared" si="26"/>
        <v>1017360</v>
      </c>
      <c r="G79" s="67">
        <f t="shared" si="26"/>
        <v>578249</v>
      </c>
      <c r="H79" s="67">
        <f t="shared" si="26"/>
        <v>461589</v>
      </c>
      <c r="I79" s="67">
        <f t="shared" si="26"/>
        <v>330895</v>
      </c>
      <c r="J79" s="67">
        <f t="shared" si="26"/>
        <v>331431</v>
      </c>
      <c r="K79" s="67">
        <f t="shared" si="26"/>
        <v>252216</v>
      </c>
      <c r="L79" s="67">
        <f t="shared" si="26"/>
        <v>338737</v>
      </c>
      <c r="M79" s="67">
        <f t="shared" si="26"/>
        <v>312485</v>
      </c>
      <c r="N79" s="67">
        <f t="shared" si="26"/>
        <v>289311</v>
      </c>
      <c r="O79" s="68">
        <f t="shared" si="26"/>
        <v>159736</v>
      </c>
    </row>
    <row r="80" spans="1:15" ht="15" x14ac:dyDescent="0.25">
      <c r="A80" s="69" t="s">
        <v>565</v>
      </c>
      <c r="B80" s="70" t="s">
        <v>566</v>
      </c>
      <c r="C80" s="71">
        <f t="shared" si="24"/>
        <v>369656</v>
      </c>
      <c r="D80" s="72">
        <f>SUM(D81:D84)</f>
        <v>36130</v>
      </c>
      <c r="E80" s="72">
        <f t="shared" ref="E80:O80" si="27">SUM(E81:E84)</f>
        <v>38856</v>
      </c>
      <c r="F80" s="72">
        <f t="shared" si="27"/>
        <v>86022</v>
      </c>
      <c r="G80" s="72">
        <f t="shared" si="27"/>
        <v>30936</v>
      </c>
      <c r="H80" s="72">
        <f t="shared" si="27"/>
        <v>30459</v>
      </c>
      <c r="I80" s="72">
        <f t="shared" si="27"/>
        <v>19251</v>
      </c>
      <c r="J80" s="72">
        <f t="shared" si="27"/>
        <v>18743</v>
      </c>
      <c r="K80" s="72">
        <f t="shared" si="27"/>
        <v>23518</v>
      </c>
      <c r="L80" s="72">
        <f t="shared" si="27"/>
        <v>33319</v>
      </c>
      <c r="M80" s="72">
        <f t="shared" si="27"/>
        <v>19396</v>
      </c>
      <c r="N80" s="72">
        <f t="shared" si="27"/>
        <v>27723</v>
      </c>
      <c r="O80" s="73">
        <f t="shared" si="27"/>
        <v>5303</v>
      </c>
    </row>
    <row r="81" spans="1:15" ht="20.399999999999999" x14ac:dyDescent="0.3">
      <c r="A81" s="74" t="s">
        <v>567</v>
      </c>
      <c r="B81" s="75" t="s">
        <v>568</v>
      </c>
      <c r="C81" s="83">
        <f t="shared" si="24"/>
        <v>351294</v>
      </c>
      <c r="D81" s="76">
        <v>26704</v>
      </c>
      <c r="E81" s="76">
        <v>32030</v>
      </c>
      <c r="F81" s="76">
        <v>83912</v>
      </c>
      <c r="G81" s="76">
        <v>30936</v>
      </c>
      <c r="H81" s="76">
        <v>30459</v>
      </c>
      <c r="I81" s="76">
        <v>19251</v>
      </c>
      <c r="J81" s="76">
        <v>18743</v>
      </c>
      <c r="K81" s="76">
        <v>23518</v>
      </c>
      <c r="L81" s="76">
        <v>33319</v>
      </c>
      <c r="M81" s="76">
        <v>19396</v>
      </c>
      <c r="N81" s="76">
        <v>27723</v>
      </c>
      <c r="O81" s="77">
        <v>5303</v>
      </c>
    </row>
    <row r="82" spans="1:15" ht="20.399999999999999" x14ac:dyDescent="0.3">
      <c r="A82" s="74" t="s">
        <v>569</v>
      </c>
      <c r="B82" s="75" t="s">
        <v>570</v>
      </c>
      <c r="C82" s="83">
        <f t="shared" si="24"/>
        <v>18362</v>
      </c>
      <c r="D82" s="76">
        <v>9426</v>
      </c>
      <c r="E82" s="76">
        <v>6826</v>
      </c>
      <c r="F82" s="76">
        <v>2110</v>
      </c>
      <c r="G82" s="76">
        <v>0</v>
      </c>
      <c r="H82" s="76">
        <v>0</v>
      </c>
      <c r="I82" s="76">
        <v>0</v>
      </c>
      <c r="J82" s="76">
        <v>0</v>
      </c>
      <c r="K82" s="76">
        <v>0</v>
      </c>
      <c r="L82" s="76">
        <v>0</v>
      </c>
      <c r="M82" s="76">
        <v>0</v>
      </c>
      <c r="N82" s="76">
        <v>0</v>
      </c>
      <c r="O82" s="77">
        <v>0</v>
      </c>
    </row>
    <row r="83" spans="1:15" ht="22.5" hidden="1" x14ac:dyDescent="0.25">
      <c r="A83" s="74" t="s">
        <v>571</v>
      </c>
      <c r="B83" s="75" t="s">
        <v>572</v>
      </c>
      <c r="C83" s="83">
        <f t="shared" si="24"/>
        <v>0</v>
      </c>
      <c r="D83" s="76">
        <v>0</v>
      </c>
      <c r="E83" s="76">
        <v>0</v>
      </c>
      <c r="F83" s="76">
        <v>0</v>
      </c>
      <c r="G83" s="76">
        <v>0</v>
      </c>
      <c r="H83" s="76">
        <v>0</v>
      </c>
      <c r="I83" s="76">
        <v>0</v>
      </c>
      <c r="J83" s="21">
        <v>0</v>
      </c>
      <c r="K83" s="21">
        <v>0</v>
      </c>
      <c r="L83" s="21">
        <v>0</v>
      </c>
      <c r="M83" s="21">
        <v>0</v>
      </c>
      <c r="N83" s="21">
        <v>0</v>
      </c>
      <c r="O83" s="78">
        <v>0</v>
      </c>
    </row>
    <row r="84" spans="1:15" ht="15" hidden="1" x14ac:dyDescent="0.25">
      <c r="A84" s="74" t="s">
        <v>573</v>
      </c>
      <c r="B84" s="75" t="s">
        <v>574</v>
      </c>
      <c r="C84" s="83">
        <f t="shared" si="24"/>
        <v>0</v>
      </c>
      <c r="D84" s="76">
        <v>0</v>
      </c>
      <c r="E84" s="76">
        <v>0</v>
      </c>
      <c r="F84" s="76">
        <v>0</v>
      </c>
      <c r="G84" s="76">
        <v>0</v>
      </c>
      <c r="H84" s="76">
        <v>0</v>
      </c>
      <c r="I84" s="76">
        <v>0</v>
      </c>
      <c r="J84" s="76">
        <v>0</v>
      </c>
      <c r="K84" s="76">
        <v>0</v>
      </c>
      <c r="L84" s="76">
        <v>0</v>
      </c>
      <c r="M84" s="76">
        <v>0</v>
      </c>
      <c r="N84" s="76">
        <v>0</v>
      </c>
      <c r="O84" s="77">
        <v>0</v>
      </c>
    </row>
    <row r="85" spans="1:15" ht="15" x14ac:dyDescent="0.25">
      <c r="A85" s="69" t="s">
        <v>575</v>
      </c>
      <c r="B85" s="70" t="s">
        <v>576</v>
      </c>
      <c r="C85" s="95">
        <f t="shared" si="24"/>
        <v>30947</v>
      </c>
      <c r="D85" s="72">
        <f>SUM(D86:D88)</f>
        <v>5996</v>
      </c>
      <c r="E85" s="72">
        <f t="shared" ref="E85:O85" si="28">SUM(E86:E88)</f>
        <v>8074</v>
      </c>
      <c r="F85" s="72">
        <f t="shared" si="28"/>
        <v>6639</v>
      </c>
      <c r="G85" s="72">
        <f t="shared" si="28"/>
        <v>2405</v>
      </c>
      <c r="H85" s="72">
        <f t="shared" si="28"/>
        <v>423</v>
      </c>
      <c r="I85" s="72">
        <f t="shared" si="28"/>
        <v>563</v>
      </c>
      <c r="J85" s="72">
        <f t="shared" si="28"/>
        <v>3197</v>
      </c>
      <c r="K85" s="72">
        <f t="shared" si="28"/>
        <v>563</v>
      </c>
      <c r="L85" s="72">
        <f t="shared" si="28"/>
        <v>563</v>
      </c>
      <c r="M85" s="72">
        <f t="shared" si="28"/>
        <v>1678</v>
      </c>
      <c r="N85" s="72">
        <f t="shared" si="28"/>
        <v>423</v>
      </c>
      <c r="O85" s="73">
        <f t="shared" si="28"/>
        <v>423</v>
      </c>
    </row>
    <row r="86" spans="1:15" ht="15" x14ac:dyDescent="0.25">
      <c r="A86" s="74" t="s">
        <v>577</v>
      </c>
      <c r="B86" s="159" t="s">
        <v>578</v>
      </c>
      <c r="C86" s="83">
        <f t="shared" si="24"/>
        <v>30947</v>
      </c>
      <c r="D86" s="97">
        <v>5996</v>
      </c>
      <c r="E86" s="97">
        <v>8074</v>
      </c>
      <c r="F86" s="97">
        <v>6639</v>
      </c>
      <c r="G86" s="97">
        <v>2405</v>
      </c>
      <c r="H86" s="97">
        <v>423</v>
      </c>
      <c r="I86" s="97">
        <v>563</v>
      </c>
      <c r="J86" s="97">
        <v>3197</v>
      </c>
      <c r="K86" s="97">
        <v>563</v>
      </c>
      <c r="L86" s="97">
        <v>563</v>
      </c>
      <c r="M86" s="97">
        <v>1678</v>
      </c>
      <c r="N86" s="97">
        <v>423</v>
      </c>
      <c r="O86" s="98">
        <v>423</v>
      </c>
    </row>
    <row r="87" spans="1:15" ht="15" hidden="1" x14ac:dyDescent="0.25">
      <c r="A87" s="74" t="s">
        <v>579</v>
      </c>
      <c r="B87" s="96" t="s">
        <v>580</v>
      </c>
      <c r="C87" s="83">
        <f t="shared" si="24"/>
        <v>0</v>
      </c>
      <c r="D87" s="97">
        <v>0</v>
      </c>
      <c r="E87" s="97">
        <v>0</v>
      </c>
      <c r="F87" s="97">
        <v>0</v>
      </c>
      <c r="G87" s="97">
        <v>0</v>
      </c>
      <c r="H87" s="97">
        <v>0</v>
      </c>
      <c r="I87" s="97">
        <v>0</v>
      </c>
      <c r="J87" s="97">
        <v>0</v>
      </c>
      <c r="K87" s="97">
        <v>0</v>
      </c>
      <c r="L87" s="97">
        <v>0</v>
      </c>
      <c r="M87" s="97">
        <v>0</v>
      </c>
      <c r="N87" s="97">
        <v>0</v>
      </c>
      <c r="O87" s="98">
        <v>0</v>
      </c>
    </row>
    <row r="88" spans="1:15" ht="15" hidden="1" x14ac:dyDescent="0.25">
      <c r="A88" s="74" t="s">
        <v>581</v>
      </c>
      <c r="B88" s="96" t="s">
        <v>582</v>
      </c>
      <c r="C88" s="83">
        <f t="shared" si="24"/>
        <v>0</v>
      </c>
      <c r="D88" s="97">
        <v>0</v>
      </c>
      <c r="E88" s="97">
        <v>0</v>
      </c>
      <c r="F88" s="97">
        <v>0</v>
      </c>
      <c r="G88" s="97">
        <v>0</v>
      </c>
      <c r="H88" s="97">
        <v>0</v>
      </c>
      <c r="I88" s="97">
        <v>0</v>
      </c>
      <c r="J88" s="76">
        <v>0</v>
      </c>
      <c r="K88" s="76">
        <v>0</v>
      </c>
      <c r="L88" s="76">
        <v>0</v>
      </c>
      <c r="M88" s="76">
        <v>0</v>
      </c>
      <c r="N88" s="76">
        <v>0</v>
      </c>
      <c r="O88" s="77">
        <v>0</v>
      </c>
    </row>
    <row r="89" spans="1:15" x14ac:dyDescent="0.3">
      <c r="A89" s="69" t="s">
        <v>583</v>
      </c>
      <c r="B89" s="70" t="s">
        <v>584</v>
      </c>
      <c r="C89" s="71">
        <f t="shared" si="24"/>
        <v>171434</v>
      </c>
      <c r="D89" s="72">
        <f>SUM(D90:D96)</f>
        <v>17327</v>
      </c>
      <c r="E89" s="72">
        <f t="shared" ref="E89:O89" si="29">SUM(E90:E96)</f>
        <v>13972</v>
      </c>
      <c r="F89" s="72">
        <f t="shared" si="29"/>
        <v>22774</v>
      </c>
      <c r="G89" s="72">
        <f t="shared" si="29"/>
        <v>28319</v>
      </c>
      <c r="H89" s="72">
        <f t="shared" si="29"/>
        <v>8751</v>
      </c>
      <c r="I89" s="72">
        <f t="shared" si="29"/>
        <v>23124</v>
      </c>
      <c r="J89" s="72">
        <f t="shared" si="29"/>
        <v>14774</v>
      </c>
      <c r="K89" s="72">
        <f t="shared" si="29"/>
        <v>6048</v>
      </c>
      <c r="L89" s="72">
        <f t="shared" si="29"/>
        <v>15585</v>
      </c>
      <c r="M89" s="72">
        <f t="shared" si="29"/>
        <v>8738</v>
      </c>
      <c r="N89" s="72">
        <f t="shared" si="29"/>
        <v>8212</v>
      </c>
      <c r="O89" s="73">
        <f t="shared" si="29"/>
        <v>3810</v>
      </c>
    </row>
    <row r="90" spans="1:15" x14ac:dyDescent="0.3">
      <c r="A90" s="74" t="s">
        <v>585</v>
      </c>
      <c r="B90" s="159" t="s">
        <v>586</v>
      </c>
      <c r="C90" s="83">
        <f t="shared" si="24"/>
        <v>116674</v>
      </c>
      <c r="D90" s="97">
        <v>9402</v>
      </c>
      <c r="E90" s="97">
        <v>10572</v>
      </c>
      <c r="F90" s="97">
        <v>14111</v>
      </c>
      <c r="G90" s="97">
        <v>26164</v>
      </c>
      <c r="H90" s="97">
        <v>6957</v>
      </c>
      <c r="I90" s="97">
        <v>15108</v>
      </c>
      <c r="J90" s="97">
        <v>8845</v>
      </c>
      <c r="K90" s="97">
        <v>4254</v>
      </c>
      <c r="L90" s="97">
        <v>7569</v>
      </c>
      <c r="M90" s="97">
        <v>6944</v>
      </c>
      <c r="N90" s="97">
        <v>5103</v>
      </c>
      <c r="O90" s="98">
        <v>1645</v>
      </c>
    </row>
    <row r="91" spans="1:15" ht="15" hidden="1" x14ac:dyDescent="0.25">
      <c r="A91" s="74" t="s">
        <v>587</v>
      </c>
      <c r="B91" s="159" t="s">
        <v>588</v>
      </c>
      <c r="C91" s="83">
        <f t="shared" si="24"/>
        <v>0</v>
      </c>
      <c r="D91" s="97">
        <v>0</v>
      </c>
      <c r="E91" s="97">
        <v>0</v>
      </c>
      <c r="F91" s="97">
        <v>0</v>
      </c>
      <c r="G91" s="97">
        <v>0</v>
      </c>
      <c r="H91" s="97">
        <v>0</v>
      </c>
      <c r="I91" s="97">
        <v>0</v>
      </c>
      <c r="J91" s="76">
        <v>0</v>
      </c>
      <c r="K91" s="76">
        <v>0</v>
      </c>
      <c r="L91" s="76">
        <v>0</v>
      </c>
      <c r="M91" s="76">
        <v>0</v>
      </c>
      <c r="N91" s="76">
        <v>0</v>
      </c>
      <c r="O91" s="77">
        <v>0</v>
      </c>
    </row>
    <row r="92" spans="1:15" x14ac:dyDescent="0.3">
      <c r="A92" s="74" t="s">
        <v>589</v>
      </c>
      <c r="B92" s="159" t="s">
        <v>590</v>
      </c>
      <c r="C92" s="83">
        <f t="shared" si="24"/>
        <v>54760</v>
      </c>
      <c r="D92" s="97">
        <v>7925</v>
      </c>
      <c r="E92" s="97">
        <v>3400</v>
      </c>
      <c r="F92" s="97">
        <v>8663</v>
      </c>
      <c r="G92" s="97">
        <v>2155</v>
      </c>
      <c r="H92" s="97">
        <v>1794</v>
      </c>
      <c r="I92" s="97">
        <v>8016</v>
      </c>
      <c r="J92" s="76">
        <v>5929</v>
      </c>
      <c r="K92" s="76">
        <v>1794</v>
      </c>
      <c r="L92" s="76">
        <v>8016</v>
      </c>
      <c r="M92" s="76">
        <v>1794</v>
      </c>
      <c r="N92" s="76">
        <v>3109</v>
      </c>
      <c r="O92" s="77">
        <v>2165</v>
      </c>
    </row>
    <row r="93" spans="1:15" ht="15" hidden="1" x14ac:dyDescent="0.25">
      <c r="A93" s="74" t="s">
        <v>591</v>
      </c>
      <c r="B93" s="96" t="s">
        <v>592</v>
      </c>
      <c r="C93" s="83">
        <f t="shared" si="24"/>
        <v>0</v>
      </c>
      <c r="D93" s="97">
        <v>0</v>
      </c>
      <c r="E93" s="97">
        <v>0</v>
      </c>
      <c r="F93" s="97">
        <v>0</v>
      </c>
      <c r="G93" s="97">
        <v>0</v>
      </c>
      <c r="H93" s="97">
        <v>0</v>
      </c>
      <c r="I93" s="97">
        <v>0</v>
      </c>
      <c r="J93" s="76">
        <v>0</v>
      </c>
      <c r="K93" s="76">
        <v>0</v>
      </c>
      <c r="L93" s="76">
        <v>0</v>
      </c>
      <c r="M93" s="76">
        <v>0</v>
      </c>
      <c r="N93" s="76">
        <v>0</v>
      </c>
      <c r="O93" s="77">
        <v>0</v>
      </c>
    </row>
    <row r="94" spans="1:15" ht="15" hidden="1" x14ac:dyDescent="0.25">
      <c r="A94" s="74" t="s">
        <v>593</v>
      </c>
      <c r="B94" s="96" t="s">
        <v>594</v>
      </c>
      <c r="C94" s="83">
        <f t="shared" si="24"/>
        <v>0</v>
      </c>
      <c r="D94" s="97">
        <v>0</v>
      </c>
      <c r="E94" s="97">
        <v>0</v>
      </c>
      <c r="F94" s="97">
        <v>0</v>
      </c>
      <c r="G94" s="97">
        <v>0</v>
      </c>
      <c r="H94" s="97">
        <v>0</v>
      </c>
      <c r="I94" s="97">
        <v>0</v>
      </c>
      <c r="J94" s="76">
        <v>0</v>
      </c>
      <c r="K94" s="76">
        <v>0</v>
      </c>
      <c r="L94" s="76">
        <v>0</v>
      </c>
      <c r="M94" s="76">
        <v>0</v>
      </c>
      <c r="N94" s="76">
        <v>0</v>
      </c>
      <c r="O94" s="77">
        <v>0</v>
      </c>
    </row>
    <row r="95" spans="1:15" ht="15" hidden="1" x14ac:dyDescent="0.25">
      <c r="A95" s="74" t="s">
        <v>595</v>
      </c>
      <c r="B95" s="96" t="s">
        <v>596</v>
      </c>
      <c r="C95" s="83">
        <f t="shared" si="24"/>
        <v>0</v>
      </c>
      <c r="D95" s="97">
        <v>0</v>
      </c>
      <c r="E95" s="97">
        <v>0</v>
      </c>
      <c r="F95" s="97">
        <v>0</v>
      </c>
      <c r="G95" s="97">
        <v>0</v>
      </c>
      <c r="H95" s="97">
        <v>0</v>
      </c>
      <c r="I95" s="97">
        <v>0</v>
      </c>
      <c r="J95" s="97">
        <v>0</v>
      </c>
      <c r="K95" s="97">
        <v>0</v>
      </c>
      <c r="L95" s="97">
        <v>0</v>
      </c>
      <c r="M95" s="97">
        <v>0</v>
      </c>
      <c r="N95" s="97">
        <v>0</v>
      </c>
      <c r="O95" s="98">
        <v>0</v>
      </c>
    </row>
    <row r="96" spans="1:15" ht="15" hidden="1" x14ac:dyDescent="0.25">
      <c r="A96" s="74" t="s">
        <v>597</v>
      </c>
      <c r="B96" s="96" t="s">
        <v>598</v>
      </c>
      <c r="C96" s="83">
        <f t="shared" si="24"/>
        <v>0</v>
      </c>
      <c r="D96" s="97">
        <v>0</v>
      </c>
      <c r="E96" s="97">
        <v>0</v>
      </c>
      <c r="F96" s="97">
        <v>0</v>
      </c>
      <c r="G96" s="97">
        <v>0</v>
      </c>
      <c r="H96" s="97">
        <v>0</v>
      </c>
      <c r="I96" s="97">
        <v>0</v>
      </c>
      <c r="J96" s="76">
        <v>0</v>
      </c>
      <c r="K96" s="76">
        <v>0</v>
      </c>
      <c r="L96" s="76">
        <v>0</v>
      </c>
      <c r="M96" s="76">
        <v>0</v>
      </c>
      <c r="N96" s="76">
        <v>0</v>
      </c>
      <c r="O96" s="77">
        <v>0</v>
      </c>
    </row>
    <row r="97" spans="1:15" x14ac:dyDescent="0.3">
      <c r="A97" s="69" t="s">
        <v>599</v>
      </c>
      <c r="B97" s="70" t="s">
        <v>600</v>
      </c>
      <c r="C97" s="71">
        <f t="shared" si="24"/>
        <v>19470</v>
      </c>
      <c r="D97" s="72">
        <f>SUM(D98:D101)</f>
        <v>1146</v>
      </c>
      <c r="E97" s="72">
        <f t="shared" ref="E97:O97" si="30">SUM(E98:E101)</f>
        <v>1923</v>
      </c>
      <c r="F97" s="72">
        <f t="shared" si="30"/>
        <v>1318</v>
      </c>
      <c r="G97" s="72">
        <f t="shared" si="30"/>
        <v>1959</v>
      </c>
      <c r="H97" s="72">
        <f t="shared" si="30"/>
        <v>1959</v>
      </c>
      <c r="I97" s="72">
        <f t="shared" si="30"/>
        <v>1218</v>
      </c>
      <c r="J97" s="72">
        <f t="shared" si="30"/>
        <v>1502</v>
      </c>
      <c r="K97" s="72">
        <f t="shared" si="30"/>
        <v>1376</v>
      </c>
      <c r="L97" s="72">
        <f t="shared" si="30"/>
        <v>1812</v>
      </c>
      <c r="M97" s="72">
        <f t="shared" si="30"/>
        <v>1725</v>
      </c>
      <c r="N97" s="72">
        <f t="shared" si="30"/>
        <v>2395</v>
      </c>
      <c r="O97" s="73">
        <f t="shared" si="30"/>
        <v>1137</v>
      </c>
    </row>
    <row r="98" spans="1:15" ht="15" hidden="1" x14ac:dyDescent="0.25">
      <c r="A98" s="74" t="s">
        <v>601</v>
      </c>
      <c r="B98" s="96" t="s">
        <v>602</v>
      </c>
      <c r="C98" s="83">
        <f t="shared" si="24"/>
        <v>0</v>
      </c>
      <c r="D98" s="76">
        <v>0</v>
      </c>
      <c r="E98" s="76">
        <v>0</v>
      </c>
      <c r="F98" s="76">
        <v>0</v>
      </c>
      <c r="G98" s="76">
        <v>0</v>
      </c>
      <c r="H98" s="76">
        <v>0</v>
      </c>
      <c r="I98" s="76">
        <v>0</v>
      </c>
      <c r="J98" s="76">
        <v>0</v>
      </c>
      <c r="K98" s="76">
        <v>0</v>
      </c>
      <c r="L98" s="76">
        <v>0</v>
      </c>
      <c r="M98" s="76">
        <v>0</v>
      </c>
      <c r="N98" s="76">
        <v>0</v>
      </c>
      <c r="O98" s="77">
        <v>0</v>
      </c>
    </row>
    <row r="99" spans="1:15" x14ac:dyDescent="0.3">
      <c r="A99" s="74" t="s">
        <v>603</v>
      </c>
      <c r="B99" s="159" t="s">
        <v>604</v>
      </c>
      <c r="C99" s="83">
        <f t="shared" si="24"/>
        <v>19470</v>
      </c>
      <c r="D99" s="76">
        <v>1146</v>
      </c>
      <c r="E99" s="76">
        <v>1923</v>
      </c>
      <c r="F99" s="76">
        <v>1318</v>
      </c>
      <c r="G99" s="76">
        <v>1959</v>
      </c>
      <c r="H99" s="76">
        <v>1959</v>
      </c>
      <c r="I99" s="76">
        <v>1218</v>
      </c>
      <c r="J99" s="76">
        <v>1502</v>
      </c>
      <c r="K99" s="76">
        <v>1376</v>
      </c>
      <c r="L99" s="76">
        <v>1812</v>
      </c>
      <c r="M99" s="76">
        <v>1725</v>
      </c>
      <c r="N99" s="76">
        <v>2395</v>
      </c>
      <c r="O99" s="77">
        <v>1137</v>
      </c>
    </row>
    <row r="100" spans="1:15" ht="15" hidden="1" x14ac:dyDescent="0.25">
      <c r="A100" s="74" t="s">
        <v>605</v>
      </c>
      <c r="B100" s="96" t="s">
        <v>606</v>
      </c>
      <c r="C100" s="83">
        <f t="shared" si="24"/>
        <v>0</v>
      </c>
      <c r="D100" s="76">
        <v>0</v>
      </c>
      <c r="E100" s="76">
        <v>0</v>
      </c>
      <c r="F100" s="76">
        <v>0</v>
      </c>
      <c r="G100" s="76">
        <v>0</v>
      </c>
      <c r="H100" s="76">
        <v>0</v>
      </c>
      <c r="I100" s="76">
        <v>0</v>
      </c>
      <c r="J100" s="76">
        <v>0</v>
      </c>
      <c r="K100" s="76">
        <v>0</v>
      </c>
      <c r="L100" s="76">
        <v>0</v>
      </c>
      <c r="M100" s="76">
        <v>0</v>
      </c>
      <c r="N100" s="76">
        <v>0</v>
      </c>
      <c r="O100" s="77">
        <v>0</v>
      </c>
    </row>
    <row r="101" spans="1:15" ht="15" hidden="1" x14ac:dyDescent="0.25">
      <c r="A101" s="74" t="s">
        <v>607</v>
      </c>
      <c r="B101" s="96" t="s">
        <v>608</v>
      </c>
      <c r="C101" s="83">
        <f t="shared" si="24"/>
        <v>0</v>
      </c>
      <c r="D101" s="76">
        <v>0</v>
      </c>
      <c r="E101" s="76">
        <v>0</v>
      </c>
      <c r="F101" s="76">
        <v>0</v>
      </c>
      <c r="G101" s="76">
        <v>0</v>
      </c>
      <c r="H101" s="76">
        <v>0</v>
      </c>
      <c r="I101" s="76">
        <v>0</v>
      </c>
      <c r="J101" s="76">
        <v>0</v>
      </c>
      <c r="K101" s="76">
        <v>0</v>
      </c>
      <c r="L101" s="76">
        <v>0</v>
      </c>
      <c r="M101" s="76">
        <v>0</v>
      </c>
      <c r="N101" s="76">
        <v>0</v>
      </c>
      <c r="O101" s="77">
        <v>0</v>
      </c>
    </row>
    <row r="102" spans="1:15" ht="15" hidden="1" x14ac:dyDescent="0.25">
      <c r="A102" s="69" t="s">
        <v>609</v>
      </c>
      <c r="B102" s="70" t="s">
        <v>610</v>
      </c>
      <c r="C102" s="71">
        <f t="shared" si="24"/>
        <v>0</v>
      </c>
      <c r="D102" s="72">
        <f>SUM(D103:D105)</f>
        <v>0</v>
      </c>
      <c r="E102" s="72">
        <f t="shared" ref="E102:O102" si="31">SUM(E103:E105)</f>
        <v>0</v>
      </c>
      <c r="F102" s="72">
        <f t="shared" si="31"/>
        <v>0</v>
      </c>
      <c r="G102" s="72">
        <f t="shared" si="31"/>
        <v>0</v>
      </c>
      <c r="H102" s="72">
        <f t="shared" si="31"/>
        <v>0</v>
      </c>
      <c r="I102" s="72">
        <f t="shared" si="31"/>
        <v>0</v>
      </c>
      <c r="J102" s="72">
        <f t="shared" si="31"/>
        <v>0</v>
      </c>
      <c r="K102" s="72">
        <f t="shared" si="31"/>
        <v>0</v>
      </c>
      <c r="L102" s="72">
        <f t="shared" si="31"/>
        <v>0</v>
      </c>
      <c r="M102" s="72">
        <f t="shared" si="31"/>
        <v>0</v>
      </c>
      <c r="N102" s="72">
        <f t="shared" si="31"/>
        <v>0</v>
      </c>
      <c r="O102" s="73">
        <f t="shared" si="31"/>
        <v>0</v>
      </c>
    </row>
    <row r="103" spans="1:15" ht="15" hidden="1" x14ac:dyDescent="0.25">
      <c r="A103" s="74" t="s">
        <v>611</v>
      </c>
      <c r="B103" s="99" t="s">
        <v>612</v>
      </c>
      <c r="C103" s="83">
        <f t="shared" si="24"/>
        <v>0</v>
      </c>
      <c r="D103" s="29">
        <v>0</v>
      </c>
      <c r="E103" s="29">
        <v>0</v>
      </c>
      <c r="F103" s="29">
        <v>0</v>
      </c>
      <c r="G103" s="29">
        <v>0</v>
      </c>
      <c r="H103" s="29">
        <v>0</v>
      </c>
      <c r="I103" s="29">
        <v>0</v>
      </c>
      <c r="J103" s="29">
        <v>0</v>
      </c>
      <c r="K103" s="29">
        <v>0</v>
      </c>
      <c r="L103" s="29">
        <v>0</v>
      </c>
      <c r="M103" s="29">
        <v>0</v>
      </c>
      <c r="N103" s="29">
        <v>0</v>
      </c>
      <c r="O103" s="91">
        <v>0</v>
      </c>
    </row>
    <row r="104" spans="1:15" ht="15" hidden="1" x14ac:dyDescent="0.25">
      <c r="A104" s="74" t="s">
        <v>613</v>
      </c>
      <c r="B104" s="99" t="s">
        <v>614</v>
      </c>
      <c r="C104" s="83">
        <f t="shared" si="24"/>
        <v>0</v>
      </c>
      <c r="D104" s="29">
        <v>0</v>
      </c>
      <c r="E104" s="29">
        <v>0</v>
      </c>
      <c r="F104" s="29">
        <v>0</v>
      </c>
      <c r="G104" s="29">
        <v>0</v>
      </c>
      <c r="H104" s="29">
        <v>0</v>
      </c>
      <c r="I104" s="29">
        <v>0</v>
      </c>
      <c r="J104" s="29">
        <v>0</v>
      </c>
      <c r="K104" s="29">
        <v>0</v>
      </c>
      <c r="L104" s="29">
        <v>0</v>
      </c>
      <c r="M104" s="29">
        <v>0</v>
      </c>
      <c r="N104" s="29">
        <v>0</v>
      </c>
      <c r="O104" s="91">
        <v>0</v>
      </c>
    </row>
    <row r="105" spans="1:15" ht="15" hidden="1" x14ac:dyDescent="0.25">
      <c r="A105" s="74" t="s">
        <v>615</v>
      </c>
      <c r="B105" s="99" t="s">
        <v>616</v>
      </c>
      <c r="C105" s="83">
        <f t="shared" si="24"/>
        <v>0</v>
      </c>
      <c r="D105" s="29">
        <v>0</v>
      </c>
      <c r="E105" s="29">
        <v>0</v>
      </c>
      <c r="F105" s="29">
        <v>0</v>
      </c>
      <c r="G105" s="29">
        <v>0</v>
      </c>
      <c r="H105" s="29">
        <v>0</v>
      </c>
      <c r="I105" s="29">
        <v>0</v>
      </c>
      <c r="J105" s="29">
        <v>0</v>
      </c>
      <c r="K105" s="29">
        <v>0</v>
      </c>
      <c r="L105" s="29">
        <v>0</v>
      </c>
      <c r="M105" s="29">
        <v>0</v>
      </c>
      <c r="N105" s="29">
        <v>0</v>
      </c>
      <c r="O105" s="91">
        <v>0</v>
      </c>
    </row>
    <row r="106" spans="1:15" ht="15" hidden="1" x14ac:dyDescent="0.25">
      <c r="A106" s="69" t="s">
        <v>617</v>
      </c>
      <c r="B106" s="70" t="s">
        <v>618</v>
      </c>
      <c r="C106" s="71">
        <f t="shared" si="24"/>
        <v>0</v>
      </c>
      <c r="D106" s="72">
        <f>SUM(D107:D109)</f>
        <v>0</v>
      </c>
      <c r="E106" s="72">
        <f t="shared" ref="E106:O106" si="32">SUM(E107:E109)</f>
        <v>0</v>
      </c>
      <c r="F106" s="72">
        <f t="shared" si="32"/>
        <v>0</v>
      </c>
      <c r="G106" s="72">
        <f t="shared" si="32"/>
        <v>0</v>
      </c>
      <c r="H106" s="72">
        <f t="shared" si="32"/>
        <v>0</v>
      </c>
      <c r="I106" s="72">
        <f t="shared" si="32"/>
        <v>0</v>
      </c>
      <c r="J106" s="72">
        <f t="shared" si="32"/>
        <v>0</v>
      </c>
      <c r="K106" s="72">
        <f t="shared" si="32"/>
        <v>0</v>
      </c>
      <c r="L106" s="72">
        <f t="shared" si="32"/>
        <v>0</v>
      </c>
      <c r="M106" s="72">
        <f t="shared" si="32"/>
        <v>0</v>
      </c>
      <c r="N106" s="72">
        <f t="shared" si="32"/>
        <v>0</v>
      </c>
      <c r="O106" s="73">
        <f t="shared" si="32"/>
        <v>0</v>
      </c>
    </row>
    <row r="107" spans="1:15" ht="15" hidden="1" x14ac:dyDescent="0.25">
      <c r="A107" s="74" t="s">
        <v>619</v>
      </c>
      <c r="B107" s="99" t="s">
        <v>620</v>
      </c>
      <c r="C107" s="83">
        <f t="shared" si="24"/>
        <v>0</v>
      </c>
      <c r="D107" s="21">
        <v>0</v>
      </c>
      <c r="E107" s="21">
        <v>0</v>
      </c>
      <c r="F107" s="21">
        <v>0</v>
      </c>
      <c r="G107" s="21">
        <v>0</v>
      </c>
      <c r="H107" s="21">
        <v>0</v>
      </c>
      <c r="I107" s="21">
        <v>0</v>
      </c>
      <c r="J107" s="21">
        <v>0</v>
      </c>
      <c r="K107" s="21">
        <v>0</v>
      </c>
      <c r="L107" s="21">
        <v>0</v>
      </c>
      <c r="M107" s="21">
        <v>0</v>
      </c>
      <c r="N107" s="21">
        <v>0</v>
      </c>
      <c r="O107" s="78">
        <v>0</v>
      </c>
    </row>
    <row r="108" spans="1:15" ht="15" hidden="1" x14ac:dyDescent="0.25">
      <c r="A108" s="74" t="s">
        <v>621</v>
      </c>
      <c r="B108" s="99" t="s">
        <v>622</v>
      </c>
      <c r="C108" s="83">
        <f t="shared" si="24"/>
        <v>0</v>
      </c>
      <c r="D108" s="21">
        <v>0</v>
      </c>
      <c r="E108" s="21">
        <v>0</v>
      </c>
      <c r="F108" s="21">
        <v>0</v>
      </c>
      <c r="G108" s="21">
        <v>0</v>
      </c>
      <c r="H108" s="21">
        <v>0</v>
      </c>
      <c r="I108" s="21">
        <v>0</v>
      </c>
      <c r="J108" s="21">
        <v>0</v>
      </c>
      <c r="K108" s="21">
        <v>0</v>
      </c>
      <c r="L108" s="21">
        <v>0</v>
      </c>
      <c r="M108" s="21">
        <v>0</v>
      </c>
      <c r="N108" s="21">
        <v>0</v>
      </c>
      <c r="O108" s="78">
        <v>0</v>
      </c>
    </row>
    <row r="109" spans="1:15" ht="15" hidden="1" x14ac:dyDescent="0.25">
      <c r="A109" s="74" t="s">
        <v>623</v>
      </c>
      <c r="B109" s="99" t="s">
        <v>624</v>
      </c>
      <c r="C109" s="83">
        <f t="shared" si="24"/>
        <v>0</v>
      </c>
      <c r="D109" s="21">
        <v>0</v>
      </c>
      <c r="E109" s="21">
        <v>0</v>
      </c>
      <c r="F109" s="21">
        <v>0</v>
      </c>
      <c r="G109" s="21">
        <v>0</v>
      </c>
      <c r="H109" s="21">
        <v>0</v>
      </c>
      <c r="I109" s="21">
        <v>0</v>
      </c>
      <c r="J109" s="21">
        <v>0</v>
      </c>
      <c r="K109" s="21">
        <v>0</v>
      </c>
      <c r="L109" s="21">
        <v>0</v>
      </c>
      <c r="M109" s="21">
        <v>0</v>
      </c>
      <c r="N109" s="21">
        <v>0</v>
      </c>
      <c r="O109" s="78">
        <v>0</v>
      </c>
    </row>
    <row r="110" spans="1:15" ht="15" hidden="1" x14ac:dyDescent="0.25">
      <c r="A110" s="69" t="s">
        <v>625</v>
      </c>
      <c r="B110" s="70" t="s">
        <v>626</v>
      </c>
      <c r="C110" s="71">
        <f>SUM(D110:O110)</f>
        <v>0</v>
      </c>
      <c r="D110" s="72">
        <f>SUM(D111:D113)</f>
        <v>0</v>
      </c>
      <c r="E110" s="72">
        <f t="shared" ref="E110:O110" si="33">SUM(E111:E113)</f>
        <v>0</v>
      </c>
      <c r="F110" s="72">
        <f t="shared" si="33"/>
        <v>0</v>
      </c>
      <c r="G110" s="72">
        <f t="shared" si="33"/>
        <v>0</v>
      </c>
      <c r="H110" s="72">
        <f t="shared" si="33"/>
        <v>0</v>
      </c>
      <c r="I110" s="72">
        <f t="shared" si="33"/>
        <v>0</v>
      </c>
      <c r="J110" s="72">
        <f t="shared" si="33"/>
        <v>0</v>
      </c>
      <c r="K110" s="72">
        <f t="shared" si="33"/>
        <v>0</v>
      </c>
      <c r="L110" s="72">
        <f t="shared" si="33"/>
        <v>0</v>
      </c>
      <c r="M110" s="72">
        <f t="shared" si="33"/>
        <v>0</v>
      </c>
      <c r="N110" s="72">
        <f t="shared" si="33"/>
        <v>0</v>
      </c>
      <c r="O110" s="73">
        <f t="shared" si="33"/>
        <v>0</v>
      </c>
    </row>
    <row r="111" spans="1:15" ht="22.5" hidden="1" x14ac:dyDescent="0.25">
      <c r="A111" s="74" t="s">
        <v>627</v>
      </c>
      <c r="B111" s="99" t="s">
        <v>628</v>
      </c>
      <c r="C111" s="83">
        <f>SUM(D111:O111)</f>
        <v>0</v>
      </c>
      <c r="D111" s="21">
        <v>0</v>
      </c>
      <c r="E111" s="21">
        <v>0</v>
      </c>
      <c r="F111" s="21">
        <v>0</v>
      </c>
      <c r="G111" s="21">
        <v>0</v>
      </c>
      <c r="H111" s="21">
        <v>0</v>
      </c>
      <c r="I111" s="21">
        <v>0</v>
      </c>
      <c r="J111" s="21">
        <v>0</v>
      </c>
      <c r="K111" s="21">
        <v>0</v>
      </c>
      <c r="L111" s="21">
        <v>0</v>
      </c>
      <c r="M111" s="21">
        <v>0</v>
      </c>
      <c r="N111" s="21">
        <v>0</v>
      </c>
      <c r="O111" s="78">
        <v>0</v>
      </c>
    </row>
    <row r="112" spans="1:15" ht="22.5" hidden="1" x14ac:dyDescent="0.25">
      <c r="A112" s="74" t="s">
        <v>629</v>
      </c>
      <c r="B112" s="99" t="s">
        <v>630</v>
      </c>
      <c r="C112" s="83">
        <f>SUM(D112:O112)</f>
        <v>0</v>
      </c>
      <c r="D112" s="21">
        <v>0</v>
      </c>
      <c r="E112" s="21">
        <v>0</v>
      </c>
      <c r="F112" s="21">
        <v>0</v>
      </c>
      <c r="G112" s="21">
        <v>0</v>
      </c>
      <c r="H112" s="21">
        <v>0</v>
      </c>
      <c r="I112" s="21">
        <v>0</v>
      </c>
      <c r="J112" s="21">
        <v>0</v>
      </c>
      <c r="K112" s="21">
        <v>0</v>
      </c>
      <c r="L112" s="21">
        <v>0</v>
      </c>
      <c r="M112" s="21">
        <v>0</v>
      </c>
      <c r="N112" s="21">
        <v>0</v>
      </c>
      <c r="O112" s="78">
        <v>0</v>
      </c>
    </row>
    <row r="113" spans="1:15" ht="22.5" hidden="1" x14ac:dyDescent="0.25">
      <c r="A113" s="74" t="s">
        <v>631</v>
      </c>
      <c r="B113" s="99" t="s">
        <v>632</v>
      </c>
      <c r="C113" s="83">
        <f>SUM(D113:O113)</f>
        <v>0</v>
      </c>
      <c r="D113" s="21">
        <v>0</v>
      </c>
      <c r="E113" s="21">
        <v>0</v>
      </c>
      <c r="F113" s="21">
        <v>0</v>
      </c>
      <c r="G113" s="21">
        <v>0</v>
      </c>
      <c r="H113" s="21">
        <v>0</v>
      </c>
      <c r="I113" s="21">
        <v>0</v>
      </c>
      <c r="J113" s="21">
        <v>0</v>
      </c>
      <c r="K113" s="21">
        <v>0</v>
      </c>
      <c r="L113" s="21">
        <v>0</v>
      </c>
      <c r="M113" s="21">
        <v>0</v>
      </c>
      <c r="N113" s="21">
        <v>0</v>
      </c>
      <c r="O113" s="78">
        <v>0</v>
      </c>
    </row>
    <row r="114" spans="1:15" ht="15" x14ac:dyDescent="0.25">
      <c r="A114" s="69" t="s">
        <v>633</v>
      </c>
      <c r="B114" s="70" t="s">
        <v>634</v>
      </c>
      <c r="C114" s="71">
        <f t="shared" si="24"/>
        <v>44061</v>
      </c>
      <c r="D114" s="72">
        <f>SUM(D115:D118)</f>
        <v>4302</v>
      </c>
      <c r="E114" s="72">
        <f t="shared" ref="E114:O114" si="34">SUM(E115:E118)</f>
        <v>3242</v>
      </c>
      <c r="F114" s="72">
        <f t="shared" si="34"/>
        <v>5924</v>
      </c>
      <c r="G114" s="72">
        <f t="shared" si="34"/>
        <v>4765</v>
      </c>
      <c r="H114" s="72">
        <f t="shared" si="34"/>
        <v>3779</v>
      </c>
      <c r="I114" s="72">
        <f t="shared" si="34"/>
        <v>2590</v>
      </c>
      <c r="J114" s="72">
        <f t="shared" si="34"/>
        <v>3024</v>
      </c>
      <c r="K114" s="72">
        <f t="shared" si="34"/>
        <v>3460</v>
      </c>
      <c r="L114" s="72">
        <f t="shared" si="34"/>
        <v>3610</v>
      </c>
      <c r="M114" s="72">
        <f t="shared" si="34"/>
        <v>4546</v>
      </c>
      <c r="N114" s="72">
        <f t="shared" si="34"/>
        <v>2812</v>
      </c>
      <c r="O114" s="73">
        <f t="shared" si="34"/>
        <v>2007</v>
      </c>
    </row>
    <row r="115" spans="1:15" ht="15" x14ac:dyDescent="0.25">
      <c r="A115" s="74" t="s">
        <v>635</v>
      </c>
      <c r="B115" s="75" t="s">
        <v>636</v>
      </c>
      <c r="C115" s="83">
        <f t="shared" si="24"/>
        <v>44061</v>
      </c>
      <c r="D115" s="21">
        <v>4302</v>
      </c>
      <c r="E115" s="21">
        <v>3242</v>
      </c>
      <c r="F115" s="21">
        <v>5924</v>
      </c>
      <c r="G115" s="21">
        <v>4765</v>
      </c>
      <c r="H115" s="21">
        <v>3779</v>
      </c>
      <c r="I115" s="21">
        <v>2590</v>
      </c>
      <c r="J115" s="21">
        <v>3024</v>
      </c>
      <c r="K115" s="21">
        <v>3460</v>
      </c>
      <c r="L115" s="21">
        <v>3610</v>
      </c>
      <c r="M115" s="21">
        <v>4546</v>
      </c>
      <c r="N115" s="21">
        <v>2812</v>
      </c>
      <c r="O115" s="78">
        <v>2007</v>
      </c>
    </row>
    <row r="116" spans="1:15" ht="15" hidden="1" x14ac:dyDescent="0.25">
      <c r="A116" s="74" t="s">
        <v>637</v>
      </c>
      <c r="B116" s="75" t="s">
        <v>638</v>
      </c>
      <c r="C116" s="83">
        <f t="shared" si="24"/>
        <v>0</v>
      </c>
      <c r="D116" s="21">
        <v>0</v>
      </c>
      <c r="E116" s="21">
        <v>0</v>
      </c>
      <c r="F116" s="21">
        <v>0</v>
      </c>
      <c r="G116" s="21">
        <v>0</v>
      </c>
      <c r="H116" s="21">
        <v>0</v>
      </c>
      <c r="I116" s="21">
        <v>0</v>
      </c>
      <c r="J116" s="21">
        <v>0</v>
      </c>
      <c r="K116" s="21">
        <v>0</v>
      </c>
      <c r="L116" s="21">
        <v>0</v>
      </c>
      <c r="M116" s="21">
        <v>0</v>
      </c>
      <c r="N116" s="21">
        <v>0</v>
      </c>
      <c r="O116" s="78">
        <v>0</v>
      </c>
    </row>
    <row r="117" spans="1:15" ht="15" hidden="1" x14ac:dyDescent="0.25">
      <c r="A117" s="74" t="s">
        <v>639</v>
      </c>
      <c r="B117" s="75" t="s">
        <v>640</v>
      </c>
      <c r="C117" s="83">
        <f t="shared" si="24"/>
        <v>0</v>
      </c>
      <c r="D117" s="21">
        <v>0</v>
      </c>
      <c r="E117" s="21">
        <v>0</v>
      </c>
      <c r="F117" s="21">
        <v>0</v>
      </c>
      <c r="G117" s="21">
        <v>0</v>
      </c>
      <c r="H117" s="21">
        <v>0</v>
      </c>
      <c r="I117" s="21">
        <v>0</v>
      </c>
      <c r="J117" s="21">
        <v>0</v>
      </c>
      <c r="K117" s="21">
        <v>0</v>
      </c>
      <c r="L117" s="21">
        <v>0</v>
      </c>
      <c r="M117" s="21">
        <v>0</v>
      </c>
      <c r="N117" s="21">
        <v>0</v>
      </c>
      <c r="O117" s="78">
        <v>0</v>
      </c>
    </row>
    <row r="118" spans="1:15" ht="15" hidden="1" x14ac:dyDescent="0.25">
      <c r="A118" s="74" t="s">
        <v>641</v>
      </c>
      <c r="B118" s="75" t="s">
        <v>642</v>
      </c>
      <c r="C118" s="83">
        <f t="shared" si="24"/>
        <v>0</v>
      </c>
      <c r="D118" s="21">
        <v>0</v>
      </c>
      <c r="E118" s="21">
        <v>0</v>
      </c>
      <c r="F118" s="21">
        <v>0</v>
      </c>
      <c r="G118" s="21">
        <v>0</v>
      </c>
      <c r="H118" s="21">
        <v>0</v>
      </c>
      <c r="I118" s="21">
        <v>0</v>
      </c>
      <c r="J118" s="21">
        <v>0</v>
      </c>
      <c r="K118" s="21">
        <v>0</v>
      </c>
      <c r="L118" s="21">
        <v>0</v>
      </c>
      <c r="M118" s="21">
        <v>0</v>
      </c>
      <c r="N118" s="21">
        <v>0</v>
      </c>
      <c r="O118" s="78">
        <v>0</v>
      </c>
    </row>
    <row r="119" spans="1:15" ht="20.399999999999999" x14ac:dyDescent="0.3">
      <c r="A119" s="69" t="s">
        <v>643</v>
      </c>
      <c r="B119" s="70" t="s">
        <v>644</v>
      </c>
      <c r="C119" s="71">
        <f>SUM(D119:O119)</f>
        <v>127464</v>
      </c>
      <c r="D119" s="72">
        <f>SUM(D120:D125)</f>
        <v>10622</v>
      </c>
      <c r="E119" s="72">
        <f t="shared" ref="E119:O119" si="35">SUM(E120:E125)</f>
        <v>10622</v>
      </c>
      <c r="F119" s="72">
        <f t="shared" si="35"/>
        <v>10622</v>
      </c>
      <c r="G119" s="72">
        <f t="shared" si="35"/>
        <v>10622</v>
      </c>
      <c r="H119" s="72">
        <f t="shared" si="35"/>
        <v>10622</v>
      </c>
      <c r="I119" s="72">
        <f t="shared" si="35"/>
        <v>10622</v>
      </c>
      <c r="J119" s="72">
        <f t="shared" si="35"/>
        <v>10622</v>
      </c>
      <c r="K119" s="72">
        <f t="shared" si="35"/>
        <v>10622</v>
      </c>
      <c r="L119" s="72">
        <f t="shared" si="35"/>
        <v>10622</v>
      </c>
      <c r="M119" s="72">
        <f t="shared" si="35"/>
        <v>10622</v>
      </c>
      <c r="N119" s="72">
        <f t="shared" si="35"/>
        <v>10622</v>
      </c>
      <c r="O119" s="73">
        <f t="shared" si="35"/>
        <v>10622</v>
      </c>
    </row>
    <row r="120" spans="1:15" x14ac:dyDescent="0.3">
      <c r="A120" s="74" t="s">
        <v>645</v>
      </c>
      <c r="B120" s="75" t="s">
        <v>646</v>
      </c>
      <c r="C120" s="83">
        <f t="shared" si="24"/>
        <v>127464</v>
      </c>
      <c r="D120" s="21">
        <v>10622</v>
      </c>
      <c r="E120" s="21">
        <v>10622</v>
      </c>
      <c r="F120" s="21">
        <v>10622</v>
      </c>
      <c r="G120" s="21">
        <v>10622</v>
      </c>
      <c r="H120" s="21">
        <v>10622</v>
      </c>
      <c r="I120" s="21">
        <v>10622</v>
      </c>
      <c r="J120" s="21">
        <v>10622</v>
      </c>
      <c r="K120" s="21">
        <v>10622</v>
      </c>
      <c r="L120" s="21">
        <v>10622</v>
      </c>
      <c r="M120" s="21">
        <v>10622</v>
      </c>
      <c r="N120" s="21">
        <v>10622</v>
      </c>
      <c r="O120" s="21">
        <v>10622</v>
      </c>
    </row>
    <row r="121" spans="1:15" ht="22.5" hidden="1" x14ac:dyDescent="0.25">
      <c r="A121" s="74" t="s">
        <v>647</v>
      </c>
      <c r="B121" s="75" t="s">
        <v>648</v>
      </c>
      <c r="C121" s="83">
        <f t="shared" si="24"/>
        <v>0</v>
      </c>
      <c r="D121" s="21">
        <v>0</v>
      </c>
      <c r="E121" s="21">
        <v>0</v>
      </c>
      <c r="F121" s="21">
        <v>0</v>
      </c>
      <c r="G121" s="21">
        <v>0</v>
      </c>
      <c r="H121" s="21">
        <v>0</v>
      </c>
      <c r="I121" s="21">
        <v>0</v>
      </c>
      <c r="J121" s="21">
        <v>0</v>
      </c>
      <c r="K121" s="21">
        <v>0</v>
      </c>
      <c r="L121" s="21">
        <v>0</v>
      </c>
      <c r="M121" s="21">
        <v>0</v>
      </c>
      <c r="N121" s="21">
        <v>0</v>
      </c>
      <c r="O121" s="78">
        <v>0</v>
      </c>
    </row>
    <row r="122" spans="1:15" ht="15" hidden="1" x14ac:dyDescent="0.25">
      <c r="A122" s="74" t="s">
        <v>649</v>
      </c>
      <c r="B122" s="75" t="s">
        <v>650</v>
      </c>
      <c r="C122" s="83">
        <f t="shared" si="24"/>
        <v>0</v>
      </c>
      <c r="D122" s="21">
        <v>0</v>
      </c>
      <c r="E122" s="21">
        <v>0</v>
      </c>
      <c r="F122" s="21">
        <v>0</v>
      </c>
      <c r="G122" s="21">
        <v>0</v>
      </c>
      <c r="H122" s="21">
        <v>0</v>
      </c>
      <c r="I122" s="21">
        <v>0</v>
      </c>
      <c r="J122" s="21">
        <v>0</v>
      </c>
      <c r="K122" s="21">
        <v>0</v>
      </c>
      <c r="L122" s="21">
        <v>0</v>
      </c>
      <c r="M122" s="21">
        <v>0</v>
      </c>
      <c r="N122" s="21">
        <v>0</v>
      </c>
      <c r="O122" s="78">
        <v>0</v>
      </c>
    </row>
    <row r="123" spans="1:15" ht="15" hidden="1" x14ac:dyDescent="0.25">
      <c r="A123" s="74" t="s">
        <v>651</v>
      </c>
      <c r="B123" s="75" t="s">
        <v>652</v>
      </c>
      <c r="C123" s="83">
        <f t="shared" si="24"/>
        <v>0</v>
      </c>
      <c r="D123" s="21">
        <v>0</v>
      </c>
      <c r="E123" s="21">
        <v>0</v>
      </c>
      <c r="F123" s="21">
        <v>0</v>
      </c>
      <c r="G123" s="21">
        <v>0</v>
      </c>
      <c r="H123" s="21">
        <v>0</v>
      </c>
      <c r="I123" s="21">
        <v>0</v>
      </c>
      <c r="J123" s="21">
        <v>0</v>
      </c>
      <c r="K123" s="21">
        <v>0</v>
      </c>
      <c r="L123" s="21">
        <v>0</v>
      </c>
      <c r="M123" s="21">
        <v>0</v>
      </c>
      <c r="N123" s="21">
        <v>0</v>
      </c>
      <c r="O123" s="78">
        <v>0</v>
      </c>
    </row>
    <row r="124" spans="1:15" ht="15" hidden="1" x14ac:dyDescent="0.25">
      <c r="A124" s="74" t="s">
        <v>653</v>
      </c>
      <c r="B124" s="75" t="s">
        <v>654</v>
      </c>
      <c r="C124" s="83">
        <f t="shared" si="24"/>
        <v>0</v>
      </c>
      <c r="D124" s="21">
        <v>0</v>
      </c>
      <c r="E124" s="21">
        <v>0</v>
      </c>
      <c r="F124" s="21">
        <v>0</v>
      </c>
      <c r="G124" s="21">
        <v>0</v>
      </c>
      <c r="H124" s="21">
        <v>0</v>
      </c>
      <c r="I124" s="21">
        <v>0</v>
      </c>
      <c r="J124" s="21">
        <v>0</v>
      </c>
      <c r="K124" s="21">
        <v>0</v>
      </c>
      <c r="L124" s="21">
        <v>0</v>
      </c>
      <c r="M124" s="21">
        <v>0</v>
      </c>
      <c r="N124" s="21">
        <v>0</v>
      </c>
      <c r="O124" s="78">
        <v>0</v>
      </c>
    </row>
    <row r="125" spans="1:15" ht="15" hidden="1" x14ac:dyDescent="0.25">
      <c r="A125" s="74" t="s">
        <v>655</v>
      </c>
      <c r="B125" s="75" t="s">
        <v>608</v>
      </c>
      <c r="C125" s="83">
        <f t="shared" si="24"/>
        <v>0</v>
      </c>
      <c r="D125" s="21">
        <v>0</v>
      </c>
      <c r="E125" s="21">
        <v>0</v>
      </c>
      <c r="F125" s="21">
        <v>0</v>
      </c>
      <c r="G125" s="21">
        <v>0</v>
      </c>
      <c r="H125" s="21">
        <v>0</v>
      </c>
      <c r="I125" s="21">
        <v>0</v>
      </c>
      <c r="J125" s="21">
        <v>0</v>
      </c>
      <c r="K125" s="21">
        <v>0</v>
      </c>
      <c r="L125" s="21">
        <v>0</v>
      </c>
      <c r="M125" s="21">
        <v>0</v>
      </c>
      <c r="N125" s="21">
        <v>0</v>
      </c>
      <c r="O125" s="78">
        <v>0</v>
      </c>
    </row>
    <row r="126" spans="1:15" ht="20.399999999999999" x14ac:dyDescent="0.3">
      <c r="A126" s="69" t="s">
        <v>656</v>
      </c>
      <c r="B126" s="70" t="s">
        <v>657</v>
      </c>
      <c r="C126" s="71">
        <f t="shared" si="24"/>
        <v>7245373</v>
      </c>
      <c r="D126" s="72">
        <f>SUM(D127:D134)</f>
        <v>2910010</v>
      </c>
      <c r="E126" s="72">
        <f t="shared" ref="E126:O126" si="36">SUM(E127:E134)</f>
        <v>1898070</v>
      </c>
      <c r="F126" s="72">
        <f t="shared" si="36"/>
        <v>758082</v>
      </c>
      <c r="G126" s="72">
        <f t="shared" si="36"/>
        <v>396715</v>
      </c>
      <c r="H126" s="72">
        <f t="shared" si="36"/>
        <v>304147</v>
      </c>
      <c r="I126" s="72">
        <f t="shared" si="36"/>
        <v>176910</v>
      </c>
      <c r="J126" s="72">
        <f t="shared" si="36"/>
        <v>178246</v>
      </c>
      <c r="K126" s="72">
        <f t="shared" si="36"/>
        <v>104441</v>
      </c>
      <c r="L126" s="72">
        <f t="shared" si="36"/>
        <v>167227</v>
      </c>
      <c r="M126" s="72">
        <f t="shared" si="36"/>
        <v>158467</v>
      </c>
      <c r="N126" s="72">
        <f t="shared" si="36"/>
        <v>122240</v>
      </c>
      <c r="O126" s="73">
        <f t="shared" si="36"/>
        <v>70818</v>
      </c>
    </row>
    <row r="127" spans="1:15" x14ac:dyDescent="0.3">
      <c r="A127" s="74" t="s">
        <v>658</v>
      </c>
      <c r="B127" s="75" t="s">
        <v>659</v>
      </c>
      <c r="C127" s="83">
        <f t="shared" si="24"/>
        <v>5351729</v>
      </c>
      <c r="D127" s="21">
        <v>2316694</v>
      </c>
      <c r="E127" s="21">
        <v>1490674</v>
      </c>
      <c r="F127" s="21">
        <v>580208</v>
      </c>
      <c r="G127" s="21">
        <v>132750</v>
      </c>
      <c r="H127" s="21">
        <v>216052</v>
      </c>
      <c r="I127" s="21">
        <v>117287</v>
      </c>
      <c r="J127" s="21">
        <v>115726</v>
      </c>
      <c r="K127" s="21">
        <v>59939</v>
      </c>
      <c r="L127" s="21">
        <v>109247</v>
      </c>
      <c r="M127" s="21">
        <v>95191</v>
      </c>
      <c r="N127" s="21">
        <v>77183</v>
      </c>
      <c r="O127" s="78">
        <v>40778</v>
      </c>
    </row>
    <row r="128" spans="1:15" ht="15" hidden="1" x14ac:dyDescent="0.25">
      <c r="A128" s="74" t="s">
        <v>660</v>
      </c>
      <c r="B128" s="75" t="s">
        <v>661</v>
      </c>
      <c r="C128" s="83">
        <f t="shared" si="24"/>
        <v>0</v>
      </c>
      <c r="D128" s="21">
        <v>0</v>
      </c>
      <c r="E128" s="21">
        <v>0</v>
      </c>
      <c r="F128" s="21">
        <v>0</v>
      </c>
      <c r="G128" s="21">
        <v>0</v>
      </c>
      <c r="H128" s="21">
        <v>0</v>
      </c>
      <c r="I128" s="21">
        <v>0</v>
      </c>
      <c r="J128" s="21">
        <v>0</v>
      </c>
      <c r="K128" s="21">
        <v>0</v>
      </c>
      <c r="L128" s="21">
        <v>0</v>
      </c>
      <c r="M128" s="21">
        <v>0</v>
      </c>
      <c r="N128" s="21">
        <v>0</v>
      </c>
      <c r="O128" s="78">
        <v>0</v>
      </c>
    </row>
    <row r="129" spans="1:15" ht="15" hidden="1" x14ac:dyDescent="0.25">
      <c r="A129" s="74" t="s">
        <v>662</v>
      </c>
      <c r="B129" s="75" t="s">
        <v>663</v>
      </c>
      <c r="C129" s="83">
        <f t="shared" si="24"/>
        <v>0</v>
      </c>
      <c r="D129" s="21">
        <v>0</v>
      </c>
      <c r="E129" s="21">
        <v>0</v>
      </c>
      <c r="F129" s="21">
        <v>0</v>
      </c>
      <c r="G129" s="21">
        <v>0</v>
      </c>
      <c r="H129" s="21">
        <v>0</v>
      </c>
      <c r="I129" s="21">
        <v>0</v>
      </c>
      <c r="J129" s="21">
        <v>0</v>
      </c>
      <c r="K129" s="21">
        <v>0</v>
      </c>
      <c r="L129" s="21">
        <v>0</v>
      </c>
      <c r="M129" s="21">
        <v>0</v>
      </c>
      <c r="N129" s="21">
        <v>0</v>
      </c>
      <c r="O129" s="78">
        <v>0</v>
      </c>
    </row>
    <row r="130" spans="1:15" ht="15" x14ac:dyDescent="0.25">
      <c r="A130" s="74" t="s">
        <v>664</v>
      </c>
      <c r="B130" s="75" t="s">
        <v>665</v>
      </c>
      <c r="C130" s="83">
        <f t="shared" si="24"/>
        <v>102681</v>
      </c>
      <c r="D130" s="21">
        <v>30698</v>
      </c>
      <c r="E130" s="21">
        <v>37796</v>
      </c>
      <c r="F130" s="21">
        <v>10739</v>
      </c>
      <c r="G130" s="21">
        <v>3298</v>
      </c>
      <c r="H130" s="21">
        <v>4701</v>
      </c>
      <c r="I130" s="21">
        <v>3163</v>
      </c>
      <c r="J130" s="21">
        <v>2494</v>
      </c>
      <c r="K130" s="21">
        <v>2360</v>
      </c>
      <c r="L130" s="21">
        <v>2093</v>
      </c>
      <c r="M130" s="21">
        <v>1959</v>
      </c>
      <c r="N130" s="21">
        <v>1825</v>
      </c>
      <c r="O130" s="78">
        <v>1555</v>
      </c>
    </row>
    <row r="131" spans="1:15" ht="15" x14ac:dyDescent="0.25">
      <c r="A131" s="74" t="s">
        <v>666</v>
      </c>
      <c r="B131" s="75" t="s">
        <v>667</v>
      </c>
      <c r="C131" s="83">
        <f t="shared" si="24"/>
        <v>1294198</v>
      </c>
      <c r="D131" s="21">
        <v>469479</v>
      </c>
      <c r="E131" s="21">
        <v>305694</v>
      </c>
      <c r="F131" s="21">
        <v>118188</v>
      </c>
      <c r="G131" s="21">
        <v>230508</v>
      </c>
      <c r="H131" s="21">
        <v>44172</v>
      </c>
      <c r="I131" s="21">
        <v>24090</v>
      </c>
      <c r="J131" s="21">
        <v>23643</v>
      </c>
      <c r="K131" s="21">
        <v>12459</v>
      </c>
      <c r="L131" s="21">
        <v>22268</v>
      </c>
      <c r="M131" s="21">
        <v>19429</v>
      </c>
      <c r="N131" s="21">
        <v>15802</v>
      </c>
      <c r="O131" s="78">
        <v>8466</v>
      </c>
    </row>
    <row r="132" spans="1:15" x14ac:dyDescent="0.3">
      <c r="A132" s="74" t="s">
        <v>668</v>
      </c>
      <c r="B132" s="75" t="s">
        <v>669</v>
      </c>
      <c r="C132" s="83">
        <f t="shared" si="24"/>
        <v>163622</v>
      </c>
      <c r="D132" s="21">
        <v>70421</v>
      </c>
      <c r="E132" s="21">
        <v>45854</v>
      </c>
      <c r="F132" s="21">
        <v>17727</v>
      </c>
      <c r="G132" s="21">
        <v>4080</v>
      </c>
      <c r="H132" s="21">
        <v>6624</v>
      </c>
      <c r="I132" s="21">
        <v>3612</v>
      </c>
      <c r="J132" s="21">
        <v>3545</v>
      </c>
      <c r="K132" s="21">
        <v>1868</v>
      </c>
      <c r="L132" s="21">
        <v>3339</v>
      </c>
      <c r="M132" s="21">
        <v>2914</v>
      </c>
      <c r="N132" s="21">
        <v>2369</v>
      </c>
      <c r="O132" s="78">
        <v>1269</v>
      </c>
    </row>
    <row r="133" spans="1:15" x14ac:dyDescent="0.3">
      <c r="A133" s="74" t="s">
        <v>670</v>
      </c>
      <c r="B133" s="75" t="s">
        <v>671</v>
      </c>
      <c r="C133" s="83">
        <f t="shared" si="24"/>
        <v>144000</v>
      </c>
      <c r="D133" s="21">
        <v>12000</v>
      </c>
      <c r="E133" s="21">
        <v>12000</v>
      </c>
      <c r="F133" s="21">
        <v>12000</v>
      </c>
      <c r="G133" s="21">
        <v>12000</v>
      </c>
      <c r="H133" s="21">
        <v>12000</v>
      </c>
      <c r="I133" s="21">
        <v>12000</v>
      </c>
      <c r="J133" s="21">
        <v>12000</v>
      </c>
      <c r="K133" s="21">
        <v>12000</v>
      </c>
      <c r="L133" s="21">
        <v>12000</v>
      </c>
      <c r="M133" s="21">
        <v>12000</v>
      </c>
      <c r="N133" s="21">
        <v>12000</v>
      </c>
      <c r="O133" s="21">
        <v>12000</v>
      </c>
    </row>
    <row r="134" spans="1:15" x14ac:dyDescent="0.3">
      <c r="A134" s="74" t="s">
        <v>672</v>
      </c>
      <c r="B134" s="75" t="s">
        <v>673</v>
      </c>
      <c r="C134" s="83">
        <f t="shared" si="24"/>
        <v>189143</v>
      </c>
      <c r="D134" s="21">
        <v>10718</v>
      </c>
      <c r="E134" s="21">
        <v>6052</v>
      </c>
      <c r="F134" s="21">
        <v>19220</v>
      </c>
      <c r="G134" s="21">
        <v>14079</v>
      </c>
      <c r="H134" s="21">
        <v>20598</v>
      </c>
      <c r="I134" s="21">
        <v>16758</v>
      </c>
      <c r="J134" s="21">
        <v>20838</v>
      </c>
      <c r="K134" s="21">
        <v>15815</v>
      </c>
      <c r="L134" s="21">
        <v>18280</v>
      </c>
      <c r="M134" s="21">
        <v>26974</v>
      </c>
      <c r="N134" s="21">
        <v>13061</v>
      </c>
      <c r="O134" s="78">
        <v>6750</v>
      </c>
    </row>
    <row r="135" spans="1:15" ht="15" x14ac:dyDescent="0.25">
      <c r="A135" s="69" t="s">
        <v>674</v>
      </c>
      <c r="B135" s="70" t="s">
        <v>675</v>
      </c>
      <c r="C135" s="71">
        <f t="shared" si="24"/>
        <v>162201</v>
      </c>
      <c r="D135" s="72">
        <f>SUM(D136:D143)</f>
        <v>14367</v>
      </c>
      <c r="E135" s="72">
        <f t="shared" ref="E135:O135" si="37">SUM(E136:E143)</f>
        <v>13268</v>
      </c>
      <c r="F135" s="72">
        <f t="shared" si="37"/>
        <v>17200</v>
      </c>
      <c r="G135" s="72">
        <f t="shared" si="37"/>
        <v>1547</v>
      </c>
      <c r="H135" s="72">
        <f t="shared" si="37"/>
        <v>16184</v>
      </c>
      <c r="I135" s="72">
        <f t="shared" si="37"/>
        <v>16814</v>
      </c>
      <c r="J135" s="72">
        <f t="shared" si="37"/>
        <v>14152</v>
      </c>
      <c r="K135" s="72">
        <f t="shared" si="37"/>
        <v>14152</v>
      </c>
      <c r="L135" s="72">
        <f t="shared" si="37"/>
        <v>13486</v>
      </c>
      <c r="M135" s="72">
        <f t="shared" si="37"/>
        <v>13561</v>
      </c>
      <c r="N135" s="72">
        <f t="shared" si="37"/>
        <v>12960</v>
      </c>
      <c r="O135" s="73">
        <f t="shared" si="37"/>
        <v>14510</v>
      </c>
    </row>
    <row r="136" spans="1:15" x14ac:dyDescent="0.3">
      <c r="A136" s="74" t="s">
        <v>676</v>
      </c>
      <c r="B136" s="75" t="s">
        <v>677</v>
      </c>
      <c r="C136" s="83">
        <f t="shared" si="24"/>
        <v>162201</v>
      </c>
      <c r="D136" s="21">
        <v>14367</v>
      </c>
      <c r="E136" s="21">
        <v>13268</v>
      </c>
      <c r="F136" s="21">
        <v>17200</v>
      </c>
      <c r="G136" s="21">
        <v>1547</v>
      </c>
      <c r="H136" s="21">
        <v>16184</v>
      </c>
      <c r="I136" s="21">
        <v>16814</v>
      </c>
      <c r="J136" s="21">
        <v>14152</v>
      </c>
      <c r="K136" s="21">
        <v>14152</v>
      </c>
      <c r="L136" s="21">
        <v>13486</v>
      </c>
      <c r="M136" s="21">
        <v>13561</v>
      </c>
      <c r="N136" s="21">
        <v>12960</v>
      </c>
      <c r="O136" s="78">
        <v>14510</v>
      </c>
    </row>
    <row r="137" spans="1:15" ht="22.5" hidden="1" x14ac:dyDescent="0.25">
      <c r="A137" s="74" t="s">
        <v>678</v>
      </c>
      <c r="B137" s="75" t="s">
        <v>679</v>
      </c>
      <c r="C137" s="83">
        <f t="shared" si="24"/>
        <v>0</v>
      </c>
      <c r="D137" s="21">
        <v>0</v>
      </c>
      <c r="E137" s="21">
        <v>0</v>
      </c>
      <c r="F137" s="21">
        <v>0</v>
      </c>
      <c r="G137" s="21">
        <v>0</v>
      </c>
      <c r="H137" s="21">
        <v>0</v>
      </c>
      <c r="I137" s="21">
        <v>0</v>
      </c>
      <c r="J137" s="21">
        <v>0</v>
      </c>
      <c r="K137" s="21">
        <v>0</v>
      </c>
      <c r="L137" s="21">
        <v>0</v>
      </c>
      <c r="M137" s="21">
        <v>0</v>
      </c>
      <c r="N137" s="21">
        <v>0</v>
      </c>
      <c r="O137" s="78">
        <v>0</v>
      </c>
    </row>
    <row r="138" spans="1:15" ht="22.5" hidden="1" x14ac:dyDescent="0.25">
      <c r="A138" s="74" t="s">
        <v>680</v>
      </c>
      <c r="B138" s="75" t="s">
        <v>681</v>
      </c>
      <c r="C138" s="83">
        <f t="shared" si="24"/>
        <v>0</v>
      </c>
      <c r="D138" s="21">
        <v>0</v>
      </c>
      <c r="E138" s="21">
        <v>0</v>
      </c>
      <c r="F138" s="21">
        <v>0</v>
      </c>
      <c r="G138" s="21">
        <v>0</v>
      </c>
      <c r="H138" s="21">
        <v>0</v>
      </c>
      <c r="I138" s="21">
        <v>0</v>
      </c>
      <c r="J138" s="21">
        <v>0</v>
      </c>
      <c r="K138" s="21">
        <v>0</v>
      </c>
      <c r="L138" s="21">
        <v>0</v>
      </c>
      <c r="M138" s="21">
        <v>0</v>
      </c>
      <c r="N138" s="21">
        <v>0</v>
      </c>
      <c r="O138" s="78">
        <v>0</v>
      </c>
    </row>
    <row r="139" spans="1:15" ht="15" hidden="1" x14ac:dyDescent="0.25">
      <c r="A139" s="74" t="s">
        <v>682</v>
      </c>
      <c r="B139" s="75" t="s">
        <v>683</v>
      </c>
      <c r="C139" s="83">
        <f t="shared" ref="C139:C202" si="38">SUM(D139:O139)</f>
        <v>0</v>
      </c>
      <c r="D139" s="21">
        <v>0</v>
      </c>
      <c r="E139" s="21">
        <v>0</v>
      </c>
      <c r="F139" s="21">
        <v>0</v>
      </c>
      <c r="G139" s="21">
        <v>0</v>
      </c>
      <c r="H139" s="21">
        <v>0</v>
      </c>
      <c r="I139" s="21">
        <v>0</v>
      </c>
      <c r="J139" s="21">
        <v>0</v>
      </c>
      <c r="K139" s="21">
        <v>0</v>
      </c>
      <c r="L139" s="21">
        <v>0</v>
      </c>
      <c r="M139" s="21">
        <v>0</v>
      </c>
      <c r="N139" s="21">
        <v>0</v>
      </c>
      <c r="O139" s="78">
        <v>0</v>
      </c>
    </row>
    <row r="140" spans="1:15" ht="15" hidden="1" x14ac:dyDescent="0.25">
      <c r="A140" s="74" t="s">
        <v>684</v>
      </c>
      <c r="B140" s="75" t="s">
        <v>685</v>
      </c>
      <c r="C140" s="83">
        <f t="shared" si="38"/>
        <v>0</v>
      </c>
      <c r="D140" s="21">
        <v>0</v>
      </c>
      <c r="E140" s="21">
        <v>0</v>
      </c>
      <c r="F140" s="21">
        <v>0</v>
      </c>
      <c r="G140" s="21">
        <v>0</v>
      </c>
      <c r="H140" s="21">
        <v>0</v>
      </c>
      <c r="I140" s="21">
        <v>0</v>
      </c>
      <c r="J140" s="21">
        <v>0</v>
      </c>
      <c r="K140" s="21">
        <v>0</v>
      </c>
      <c r="L140" s="21">
        <v>0</v>
      </c>
      <c r="M140" s="21">
        <v>0</v>
      </c>
      <c r="N140" s="21">
        <v>0</v>
      </c>
      <c r="O140" s="78">
        <v>0</v>
      </c>
    </row>
    <row r="141" spans="1:15" ht="15" hidden="1" x14ac:dyDescent="0.25">
      <c r="A141" s="74" t="s">
        <v>686</v>
      </c>
      <c r="B141" s="75" t="s">
        <v>687</v>
      </c>
      <c r="C141" s="83">
        <f t="shared" si="38"/>
        <v>0</v>
      </c>
      <c r="D141" s="21">
        <v>0</v>
      </c>
      <c r="E141" s="21">
        <v>0</v>
      </c>
      <c r="F141" s="21">
        <v>0</v>
      </c>
      <c r="G141" s="21">
        <v>0</v>
      </c>
      <c r="H141" s="21">
        <v>0</v>
      </c>
      <c r="I141" s="21">
        <v>0</v>
      </c>
      <c r="J141" s="21">
        <v>0</v>
      </c>
      <c r="K141" s="21">
        <v>0</v>
      </c>
      <c r="L141" s="21">
        <v>0</v>
      </c>
      <c r="M141" s="21">
        <v>0</v>
      </c>
      <c r="N141" s="21">
        <v>0</v>
      </c>
      <c r="O141" s="78">
        <v>0</v>
      </c>
    </row>
    <row r="142" spans="1:15" ht="15" hidden="1" x14ac:dyDescent="0.25">
      <c r="A142" s="74" t="s">
        <v>688</v>
      </c>
      <c r="B142" s="75" t="s">
        <v>689</v>
      </c>
      <c r="C142" s="83">
        <f t="shared" si="38"/>
        <v>0</v>
      </c>
      <c r="D142" s="21">
        <v>0</v>
      </c>
      <c r="E142" s="21">
        <v>0</v>
      </c>
      <c r="F142" s="21">
        <v>0</v>
      </c>
      <c r="G142" s="21">
        <v>0</v>
      </c>
      <c r="H142" s="21">
        <v>0</v>
      </c>
      <c r="I142" s="21">
        <v>0</v>
      </c>
      <c r="J142" s="21">
        <v>0</v>
      </c>
      <c r="K142" s="21">
        <v>0</v>
      </c>
      <c r="L142" s="21">
        <v>0</v>
      </c>
      <c r="M142" s="21">
        <v>0</v>
      </c>
      <c r="N142" s="21">
        <v>0</v>
      </c>
      <c r="O142" s="78">
        <v>0</v>
      </c>
    </row>
    <row r="143" spans="1:15" ht="15" hidden="1" x14ac:dyDescent="0.25">
      <c r="A143" s="74" t="s">
        <v>690</v>
      </c>
      <c r="B143" s="75" t="s">
        <v>691</v>
      </c>
      <c r="C143" s="83">
        <f t="shared" si="38"/>
        <v>0</v>
      </c>
      <c r="D143" s="21">
        <v>0</v>
      </c>
      <c r="E143" s="21">
        <v>0</v>
      </c>
      <c r="F143" s="21">
        <v>0</v>
      </c>
      <c r="G143" s="21">
        <v>0</v>
      </c>
      <c r="H143" s="21">
        <v>0</v>
      </c>
      <c r="I143" s="21">
        <v>0</v>
      </c>
      <c r="J143" s="21">
        <v>0</v>
      </c>
      <c r="K143" s="21">
        <v>0</v>
      </c>
      <c r="L143" s="21">
        <v>0</v>
      </c>
      <c r="M143" s="21">
        <v>0</v>
      </c>
      <c r="N143" s="21">
        <v>0</v>
      </c>
      <c r="O143" s="78">
        <v>0</v>
      </c>
    </row>
    <row r="144" spans="1:15" ht="15" x14ac:dyDescent="0.25">
      <c r="A144" s="69" t="s">
        <v>692</v>
      </c>
      <c r="B144" s="70" t="s">
        <v>693</v>
      </c>
      <c r="C144" s="71">
        <f t="shared" si="38"/>
        <v>52781</v>
      </c>
      <c r="D144" s="72">
        <f>SUM(D145:D147)</f>
        <v>3036</v>
      </c>
      <c r="E144" s="72">
        <f t="shared" ref="E144:O144" si="39">SUM(E145:E147)</f>
        <v>2326</v>
      </c>
      <c r="F144" s="72">
        <f t="shared" si="39"/>
        <v>10817</v>
      </c>
      <c r="G144" s="72">
        <f t="shared" si="39"/>
        <v>2989</v>
      </c>
      <c r="H144" s="72">
        <f t="shared" si="39"/>
        <v>3715</v>
      </c>
      <c r="I144" s="72">
        <f t="shared" si="39"/>
        <v>4106</v>
      </c>
      <c r="J144" s="72">
        <f t="shared" si="39"/>
        <v>3388</v>
      </c>
      <c r="K144" s="72">
        <f t="shared" si="39"/>
        <v>4023</v>
      </c>
      <c r="L144" s="72">
        <f t="shared" si="39"/>
        <v>3627</v>
      </c>
      <c r="M144" s="72">
        <f t="shared" si="39"/>
        <v>3509</v>
      </c>
      <c r="N144" s="72">
        <f t="shared" si="39"/>
        <v>6170</v>
      </c>
      <c r="O144" s="73">
        <f t="shared" si="39"/>
        <v>5075</v>
      </c>
    </row>
    <row r="145" spans="1:18" ht="15" x14ac:dyDescent="0.25">
      <c r="A145" s="74" t="s">
        <v>694</v>
      </c>
      <c r="B145" s="75" t="s">
        <v>695</v>
      </c>
      <c r="C145" s="83">
        <f t="shared" si="38"/>
        <v>36406</v>
      </c>
      <c r="D145" s="29">
        <v>1843</v>
      </c>
      <c r="E145" s="29">
        <v>1005</v>
      </c>
      <c r="F145" s="29">
        <v>9366</v>
      </c>
      <c r="G145" s="29">
        <v>1858</v>
      </c>
      <c r="H145" s="29">
        <v>2259</v>
      </c>
      <c r="I145" s="29">
        <v>2955</v>
      </c>
      <c r="J145" s="29">
        <v>2195</v>
      </c>
      <c r="K145" s="29">
        <v>2121</v>
      </c>
      <c r="L145" s="29">
        <v>1843</v>
      </c>
      <c r="M145" s="29">
        <v>1843</v>
      </c>
      <c r="N145" s="29">
        <v>5041</v>
      </c>
      <c r="O145" s="91">
        <v>4077</v>
      </c>
    </row>
    <row r="146" spans="1:18" ht="15" hidden="1" x14ac:dyDescent="0.25">
      <c r="A146" s="74" t="s">
        <v>696</v>
      </c>
      <c r="B146" s="75" t="s">
        <v>697</v>
      </c>
      <c r="C146" s="83">
        <f t="shared" si="38"/>
        <v>0</v>
      </c>
      <c r="D146" s="21">
        <v>0</v>
      </c>
      <c r="E146" s="21">
        <v>0</v>
      </c>
      <c r="F146" s="21">
        <v>0</v>
      </c>
      <c r="G146" s="21">
        <v>0</v>
      </c>
      <c r="H146" s="21">
        <v>0</v>
      </c>
      <c r="I146" s="21">
        <v>0</v>
      </c>
      <c r="J146" s="21">
        <v>0</v>
      </c>
      <c r="K146" s="21">
        <v>0</v>
      </c>
      <c r="L146" s="21">
        <v>0</v>
      </c>
      <c r="M146" s="21">
        <v>0</v>
      </c>
      <c r="N146" s="21">
        <v>0</v>
      </c>
      <c r="O146" s="78">
        <v>0</v>
      </c>
    </row>
    <row r="147" spans="1:18" ht="15" x14ac:dyDescent="0.25">
      <c r="A147" s="74" t="s">
        <v>698</v>
      </c>
      <c r="B147" s="75" t="s">
        <v>699</v>
      </c>
      <c r="C147" s="83">
        <f t="shared" si="38"/>
        <v>16375</v>
      </c>
      <c r="D147" s="21">
        <v>1193</v>
      </c>
      <c r="E147" s="21">
        <v>1321</v>
      </c>
      <c r="F147" s="21">
        <v>1451</v>
      </c>
      <c r="G147" s="21">
        <v>1131</v>
      </c>
      <c r="H147" s="21">
        <v>1456</v>
      </c>
      <c r="I147" s="21">
        <v>1151</v>
      </c>
      <c r="J147" s="21">
        <v>1193</v>
      </c>
      <c r="K147" s="21">
        <v>1902</v>
      </c>
      <c r="L147" s="21">
        <v>1784</v>
      </c>
      <c r="M147" s="21">
        <v>1666</v>
      </c>
      <c r="N147" s="21">
        <v>1129</v>
      </c>
      <c r="O147" s="78">
        <v>998</v>
      </c>
    </row>
    <row r="148" spans="1:18" ht="15" x14ac:dyDescent="0.25">
      <c r="A148" s="69" t="s">
        <v>700</v>
      </c>
      <c r="B148" s="70" t="s">
        <v>701</v>
      </c>
      <c r="C148" s="71">
        <f t="shared" si="38"/>
        <v>840670</v>
      </c>
      <c r="D148" s="72">
        <f>SUM(D149:D151)</f>
        <v>83550</v>
      </c>
      <c r="E148" s="72">
        <f t="shared" ref="E148:O148" si="40">SUM(E149:E151)</f>
        <v>75689</v>
      </c>
      <c r="F148" s="72">
        <f t="shared" si="40"/>
        <v>86823</v>
      </c>
      <c r="G148" s="72">
        <f t="shared" si="40"/>
        <v>83336</v>
      </c>
      <c r="H148" s="72">
        <f t="shared" si="40"/>
        <v>68653</v>
      </c>
      <c r="I148" s="72">
        <f t="shared" si="40"/>
        <v>61862</v>
      </c>
      <c r="J148" s="72">
        <f t="shared" si="40"/>
        <v>70759</v>
      </c>
      <c r="K148" s="72">
        <f t="shared" si="40"/>
        <v>70946</v>
      </c>
      <c r="L148" s="72">
        <f t="shared" si="40"/>
        <v>66881</v>
      </c>
      <c r="M148" s="72">
        <f t="shared" si="40"/>
        <v>75791</v>
      </c>
      <c r="N148" s="72">
        <f t="shared" si="40"/>
        <v>59796</v>
      </c>
      <c r="O148" s="73">
        <f t="shared" si="40"/>
        <v>36584</v>
      </c>
    </row>
    <row r="149" spans="1:18" ht="20.399999999999999" x14ac:dyDescent="0.3">
      <c r="A149" s="74" t="s">
        <v>702</v>
      </c>
      <c r="B149" s="75" t="s">
        <v>703</v>
      </c>
      <c r="C149" s="83">
        <f t="shared" si="38"/>
        <v>210050</v>
      </c>
      <c r="D149" s="21">
        <v>15075</v>
      </c>
      <c r="E149" s="21">
        <v>13825</v>
      </c>
      <c r="F149" s="21">
        <v>20945</v>
      </c>
      <c r="G149" s="21">
        <v>19979</v>
      </c>
      <c r="H149" s="21">
        <v>17847</v>
      </c>
      <c r="I149" s="21">
        <v>16889</v>
      </c>
      <c r="J149" s="21">
        <v>12824</v>
      </c>
      <c r="K149" s="21">
        <v>18301</v>
      </c>
      <c r="L149" s="21">
        <v>25720</v>
      </c>
      <c r="M149" s="21">
        <v>22203</v>
      </c>
      <c r="N149" s="21">
        <v>14019</v>
      </c>
      <c r="O149" s="78">
        <v>12423</v>
      </c>
    </row>
    <row r="150" spans="1:18" ht="15" x14ac:dyDescent="0.25">
      <c r="A150" s="74" t="s">
        <v>704</v>
      </c>
      <c r="B150" s="75" t="s">
        <v>705</v>
      </c>
      <c r="C150" s="83">
        <f t="shared" si="38"/>
        <v>630620</v>
      </c>
      <c r="D150" s="21">
        <v>68475</v>
      </c>
      <c r="E150" s="21">
        <v>61864</v>
      </c>
      <c r="F150" s="21">
        <v>65878</v>
      </c>
      <c r="G150" s="21">
        <v>63357</v>
      </c>
      <c r="H150" s="21">
        <v>50806</v>
      </c>
      <c r="I150" s="21">
        <v>44973</v>
      </c>
      <c r="J150" s="21">
        <v>57935</v>
      </c>
      <c r="K150" s="21">
        <v>52645</v>
      </c>
      <c r="L150" s="21">
        <v>41161</v>
      </c>
      <c r="M150" s="21">
        <v>53588</v>
      </c>
      <c r="N150" s="21">
        <v>45777</v>
      </c>
      <c r="O150" s="78">
        <v>24161</v>
      </c>
    </row>
    <row r="151" spans="1:18" ht="15" hidden="1" x14ac:dyDescent="0.25">
      <c r="A151" s="74" t="s">
        <v>706</v>
      </c>
      <c r="B151" s="75" t="s">
        <v>707</v>
      </c>
      <c r="C151" s="83">
        <f t="shared" si="38"/>
        <v>0</v>
      </c>
      <c r="D151" s="21">
        <v>0</v>
      </c>
      <c r="E151" s="21">
        <v>0</v>
      </c>
      <c r="F151" s="21">
        <v>0</v>
      </c>
      <c r="G151" s="21">
        <v>0</v>
      </c>
      <c r="H151" s="21">
        <v>0</v>
      </c>
      <c r="I151" s="21">
        <v>0</v>
      </c>
      <c r="J151" s="21">
        <v>0</v>
      </c>
      <c r="K151" s="21">
        <v>0</v>
      </c>
      <c r="L151" s="21">
        <v>0</v>
      </c>
      <c r="M151" s="21">
        <v>0</v>
      </c>
      <c r="N151" s="21">
        <v>0</v>
      </c>
      <c r="O151" s="78">
        <v>0</v>
      </c>
    </row>
    <row r="152" spans="1:18" ht="15" x14ac:dyDescent="0.25">
      <c r="A152" s="69" t="s">
        <v>708</v>
      </c>
      <c r="B152" s="70" t="s">
        <v>709</v>
      </c>
      <c r="C152" s="71">
        <f t="shared" si="38"/>
        <v>184668</v>
      </c>
      <c r="D152" s="72">
        <f>SUM(D153:D158)</f>
        <v>16823</v>
      </c>
      <c r="E152" s="72">
        <f t="shared" ref="E152:O152" si="41">SUM(E153:E158)</f>
        <v>7365</v>
      </c>
      <c r="F152" s="72">
        <f t="shared" si="41"/>
        <v>11139</v>
      </c>
      <c r="G152" s="72">
        <f t="shared" si="41"/>
        <v>14656</v>
      </c>
      <c r="H152" s="72">
        <f t="shared" si="41"/>
        <v>12897</v>
      </c>
      <c r="I152" s="72">
        <f t="shared" si="41"/>
        <v>13835</v>
      </c>
      <c r="J152" s="72">
        <f t="shared" si="41"/>
        <v>13024</v>
      </c>
      <c r="K152" s="72">
        <f t="shared" si="41"/>
        <v>13067</v>
      </c>
      <c r="L152" s="72">
        <f t="shared" si="41"/>
        <v>22005</v>
      </c>
      <c r="M152" s="72">
        <f t="shared" si="41"/>
        <v>14452</v>
      </c>
      <c r="N152" s="72">
        <f t="shared" si="41"/>
        <v>35958</v>
      </c>
      <c r="O152" s="73">
        <f t="shared" si="41"/>
        <v>9447</v>
      </c>
    </row>
    <row r="153" spans="1:18" ht="15" x14ac:dyDescent="0.25">
      <c r="A153" s="74" t="s">
        <v>710</v>
      </c>
      <c r="B153" s="75" t="s">
        <v>711</v>
      </c>
      <c r="C153" s="83">
        <f t="shared" si="38"/>
        <v>11254</v>
      </c>
      <c r="D153" s="21">
        <v>1159</v>
      </c>
      <c r="E153" s="21">
        <v>984</v>
      </c>
      <c r="F153" s="21">
        <v>1181</v>
      </c>
      <c r="G153" s="21">
        <v>917</v>
      </c>
      <c r="H153" s="21">
        <v>886</v>
      </c>
      <c r="I153" s="21">
        <v>914</v>
      </c>
      <c r="J153" s="21">
        <v>844</v>
      </c>
      <c r="K153" s="21">
        <v>914</v>
      </c>
      <c r="L153" s="21">
        <v>831</v>
      </c>
      <c r="M153" s="21">
        <v>844</v>
      </c>
      <c r="N153" s="21">
        <v>859</v>
      </c>
      <c r="O153" s="78">
        <v>921</v>
      </c>
      <c r="P153" s="4"/>
      <c r="Q153" s="154"/>
      <c r="R153" s="160"/>
    </row>
    <row r="154" spans="1:18" ht="15" x14ac:dyDescent="0.25">
      <c r="A154" s="74" t="s">
        <v>712</v>
      </c>
      <c r="B154" s="75" t="s">
        <v>713</v>
      </c>
      <c r="C154" s="83">
        <f t="shared" si="38"/>
        <v>112249</v>
      </c>
      <c r="D154" s="21">
        <v>12338</v>
      </c>
      <c r="E154" s="21">
        <v>3944</v>
      </c>
      <c r="F154" s="21">
        <v>6138</v>
      </c>
      <c r="G154" s="21">
        <v>9457</v>
      </c>
      <c r="H154" s="21">
        <v>9265</v>
      </c>
      <c r="I154" s="21">
        <v>8946</v>
      </c>
      <c r="J154" s="21">
        <v>9465</v>
      </c>
      <c r="K154" s="21">
        <v>8333</v>
      </c>
      <c r="L154" s="21">
        <v>18734</v>
      </c>
      <c r="M154" s="21">
        <v>11016</v>
      </c>
      <c r="N154" s="21">
        <v>8085</v>
      </c>
      <c r="O154" s="78">
        <v>6528</v>
      </c>
      <c r="P154" s="4"/>
      <c r="Q154" s="154"/>
      <c r="R154" s="160"/>
    </row>
    <row r="155" spans="1:18" ht="15" hidden="1" x14ac:dyDescent="0.25">
      <c r="A155" s="74" t="s">
        <v>714</v>
      </c>
      <c r="B155" s="75" t="s">
        <v>715</v>
      </c>
      <c r="C155" s="83">
        <f t="shared" si="38"/>
        <v>0</v>
      </c>
      <c r="D155" s="21">
        <v>0</v>
      </c>
      <c r="E155" s="21">
        <v>0</v>
      </c>
      <c r="F155" s="21">
        <v>0</v>
      </c>
      <c r="G155" s="21">
        <v>0</v>
      </c>
      <c r="H155" s="21">
        <v>0</v>
      </c>
      <c r="I155" s="21">
        <v>0</v>
      </c>
      <c r="J155" s="21">
        <v>0</v>
      </c>
      <c r="K155" s="21">
        <v>0</v>
      </c>
      <c r="L155" s="21">
        <v>0</v>
      </c>
      <c r="M155" s="21">
        <v>0</v>
      </c>
      <c r="N155" s="21">
        <v>0</v>
      </c>
      <c r="O155" s="78">
        <v>0</v>
      </c>
    </row>
    <row r="156" spans="1:18" ht="15" hidden="1" x14ac:dyDescent="0.25">
      <c r="A156" s="74" t="s">
        <v>716</v>
      </c>
      <c r="B156" s="75" t="s">
        <v>717</v>
      </c>
      <c r="C156" s="83">
        <f t="shared" si="38"/>
        <v>0</v>
      </c>
      <c r="D156" s="21">
        <v>0</v>
      </c>
      <c r="E156" s="21">
        <v>0</v>
      </c>
      <c r="F156" s="21">
        <v>0</v>
      </c>
      <c r="G156" s="21">
        <v>0</v>
      </c>
      <c r="H156" s="21">
        <v>0</v>
      </c>
      <c r="I156" s="21">
        <v>0</v>
      </c>
      <c r="J156" s="21">
        <v>0</v>
      </c>
      <c r="K156" s="21">
        <v>0</v>
      </c>
      <c r="L156" s="21">
        <v>0</v>
      </c>
      <c r="M156" s="21">
        <v>0</v>
      </c>
      <c r="N156" s="21">
        <v>0</v>
      </c>
      <c r="O156" s="78">
        <v>0</v>
      </c>
    </row>
    <row r="157" spans="1:18" ht="15" hidden="1" x14ac:dyDescent="0.25">
      <c r="A157" s="74" t="s">
        <v>718</v>
      </c>
      <c r="B157" s="75" t="s">
        <v>719</v>
      </c>
      <c r="C157" s="83">
        <f t="shared" si="38"/>
        <v>0</v>
      </c>
      <c r="D157" s="21">
        <v>0</v>
      </c>
      <c r="E157" s="21">
        <v>0</v>
      </c>
      <c r="F157" s="21">
        <v>0</v>
      </c>
      <c r="G157" s="21">
        <v>0</v>
      </c>
      <c r="H157" s="21">
        <v>0</v>
      </c>
      <c r="I157" s="21">
        <v>0</v>
      </c>
      <c r="J157" s="21">
        <v>0</v>
      </c>
      <c r="K157" s="21">
        <v>0</v>
      </c>
      <c r="L157" s="21">
        <v>0</v>
      </c>
      <c r="M157" s="21">
        <v>0</v>
      </c>
      <c r="N157" s="21">
        <v>0</v>
      </c>
      <c r="O157" s="78">
        <v>0</v>
      </c>
    </row>
    <row r="158" spans="1:18" x14ac:dyDescent="0.3">
      <c r="A158" s="74" t="s">
        <v>720</v>
      </c>
      <c r="B158" s="75" t="s">
        <v>721</v>
      </c>
      <c r="C158" s="83">
        <f t="shared" si="38"/>
        <v>61165</v>
      </c>
      <c r="D158" s="21">
        <v>3326</v>
      </c>
      <c r="E158" s="21">
        <v>2437</v>
      </c>
      <c r="F158" s="21">
        <v>3820</v>
      </c>
      <c r="G158" s="21">
        <v>4282</v>
      </c>
      <c r="H158" s="21">
        <v>2746</v>
      </c>
      <c r="I158" s="21">
        <v>3975</v>
      </c>
      <c r="J158" s="21">
        <v>2715</v>
      </c>
      <c r="K158" s="21">
        <v>3820</v>
      </c>
      <c r="L158" s="21">
        <v>2440</v>
      </c>
      <c r="M158" s="21">
        <v>2592</v>
      </c>
      <c r="N158" s="21">
        <v>27014</v>
      </c>
      <c r="O158" s="78">
        <v>1998</v>
      </c>
      <c r="P158" s="4"/>
      <c r="Q158" s="154"/>
      <c r="R158" s="160"/>
    </row>
    <row r="159" spans="1:18" ht="15" x14ac:dyDescent="0.25">
      <c r="A159" s="64">
        <v>4.4000000000000004</v>
      </c>
      <c r="B159" s="90" t="s">
        <v>722</v>
      </c>
      <c r="C159" s="66">
        <f t="shared" si="38"/>
        <v>2126305</v>
      </c>
      <c r="D159" s="67">
        <f t="shared" ref="D159:O159" si="42">D160</f>
        <v>177663</v>
      </c>
      <c r="E159" s="67">
        <f t="shared" si="42"/>
        <v>199304</v>
      </c>
      <c r="F159" s="67">
        <f t="shared" si="42"/>
        <v>187145</v>
      </c>
      <c r="G159" s="67">
        <f t="shared" si="42"/>
        <v>171234</v>
      </c>
      <c r="H159" s="67">
        <f t="shared" si="42"/>
        <v>171185</v>
      </c>
      <c r="I159" s="67">
        <f t="shared" si="42"/>
        <v>194425</v>
      </c>
      <c r="J159" s="67">
        <f t="shared" si="42"/>
        <v>204546</v>
      </c>
      <c r="K159" s="67">
        <f t="shared" si="42"/>
        <v>191717</v>
      </c>
      <c r="L159" s="67">
        <f t="shared" si="42"/>
        <v>177896</v>
      </c>
      <c r="M159" s="67">
        <f t="shared" si="42"/>
        <v>169922</v>
      </c>
      <c r="N159" s="67">
        <f t="shared" si="42"/>
        <v>184312</v>
      </c>
      <c r="O159" s="68">
        <f t="shared" si="42"/>
        <v>96956</v>
      </c>
    </row>
    <row r="160" spans="1:18" ht="15" x14ac:dyDescent="0.25">
      <c r="A160" s="69" t="s">
        <v>723</v>
      </c>
      <c r="B160" s="70" t="s">
        <v>724</v>
      </c>
      <c r="C160" s="71">
        <f t="shared" si="38"/>
        <v>2126305</v>
      </c>
      <c r="D160" s="72">
        <f t="shared" ref="D160:O160" si="43">SUM(D161:D165)</f>
        <v>177663</v>
      </c>
      <c r="E160" s="72">
        <f t="shared" si="43"/>
        <v>199304</v>
      </c>
      <c r="F160" s="72">
        <f t="shared" si="43"/>
        <v>187145</v>
      </c>
      <c r="G160" s="72">
        <f t="shared" si="43"/>
        <v>171234</v>
      </c>
      <c r="H160" s="72">
        <f t="shared" si="43"/>
        <v>171185</v>
      </c>
      <c r="I160" s="72">
        <f t="shared" si="43"/>
        <v>194425</v>
      </c>
      <c r="J160" s="72">
        <f t="shared" si="43"/>
        <v>204546</v>
      </c>
      <c r="K160" s="72">
        <f t="shared" si="43"/>
        <v>191717</v>
      </c>
      <c r="L160" s="72">
        <f t="shared" si="43"/>
        <v>177896</v>
      </c>
      <c r="M160" s="72">
        <f t="shared" si="43"/>
        <v>169922</v>
      </c>
      <c r="N160" s="72">
        <f t="shared" si="43"/>
        <v>184312</v>
      </c>
      <c r="O160" s="73">
        <f t="shared" si="43"/>
        <v>96956</v>
      </c>
    </row>
    <row r="161" spans="1:18" ht="15" hidden="1" x14ac:dyDescent="0.25">
      <c r="A161" s="74" t="s">
        <v>725</v>
      </c>
      <c r="B161" s="99" t="s">
        <v>726</v>
      </c>
      <c r="C161" s="83">
        <f t="shared" si="38"/>
        <v>0</v>
      </c>
      <c r="D161" s="21">
        <v>0</v>
      </c>
      <c r="E161" s="21">
        <v>0</v>
      </c>
      <c r="F161" s="21">
        <v>0</v>
      </c>
      <c r="G161" s="21">
        <v>0</v>
      </c>
      <c r="H161" s="21">
        <v>0</v>
      </c>
      <c r="I161" s="21">
        <v>0</v>
      </c>
      <c r="J161" s="21">
        <v>0</v>
      </c>
      <c r="K161" s="21">
        <v>0</v>
      </c>
      <c r="L161" s="21">
        <v>0</v>
      </c>
      <c r="M161" s="21">
        <v>0</v>
      </c>
      <c r="N161" s="21">
        <v>0</v>
      </c>
      <c r="O161" s="78">
        <v>0</v>
      </c>
    </row>
    <row r="162" spans="1:18" ht="15" hidden="1" x14ac:dyDescent="0.25">
      <c r="A162" s="74" t="s">
        <v>727</v>
      </c>
      <c r="B162" s="99" t="s">
        <v>728</v>
      </c>
      <c r="C162" s="83">
        <f t="shared" si="38"/>
        <v>0</v>
      </c>
      <c r="D162" s="21">
        <v>0</v>
      </c>
      <c r="E162" s="21">
        <v>0</v>
      </c>
      <c r="F162" s="21">
        <v>0</v>
      </c>
      <c r="G162" s="21">
        <v>0</v>
      </c>
      <c r="H162" s="21">
        <v>0</v>
      </c>
      <c r="I162" s="21">
        <v>0</v>
      </c>
      <c r="J162" s="21">
        <v>0</v>
      </c>
      <c r="K162" s="21">
        <v>0</v>
      </c>
      <c r="L162" s="21">
        <v>0</v>
      </c>
      <c r="M162" s="21">
        <v>0</v>
      </c>
      <c r="N162" s="21">
        <v>0</v>
      </c>
      <c r="O162" s="78">
        <v>0</v>
      </c>
    </row>
    <row r="163" spans="1:18" ht="15" hidden="1" x14ac:dyDescent="0.25">
      <c r="A163" s="74" t="s">
        <v>729</v>
      </c>
      <c r="B163" s="99" t="s">
        <v>730</v>
      </c>
      <c r="C163" s="83">
        <f t="shared" si="38"/>
        <v>0</v>
      </c>
      <c r="D163" s="21">
        <v>0</v>
      </c>
      <c r="E163" s="21">
        <v>0</v>
      </c>
      <c r="F163" s="21">
        <v>0</v>
      </c>
      <c r="G163" s="21">
        <v>0</v>
      </c>
      <c r="H163" s="21">
        <v>0</v>
      </c>
      <c r="I163" s="21">
        <v>0</v>
      </c>
      <c r="J163" s="21">
        <v>0</v>
      </c>
      <c r="K163" s="21">
        <v>0</v>
      </c>
      <c r="L163" s="21">
        <v>0</v>
      </c>
      <c r="M163" s="21">
        <v>0</v>
      </c>
      <c r="N163" s="21">
        <v>0</v>
      </c>
      <c r="O163" s="78">
        <v>0</v>
      </c>
    </row>
    <row r="164" spans="1:18" x14ac:dyDescent="0.3">
      <c r="A164" s="74" t="s">
        <v>731</v>
      </c>
      <c r="B164" s="99" t="s">
        <v>732</v>
      </c>
      <c r="C164" s="83">
        <f t="shared" si="38"/>
        <v>45049</v>
      </c>
      <c r="D164" s="21">
        <v>3239</v>
      </c>
      <c r="E164" s="21">
        <v>6566</v>
      </c>
      <c r="F164" s="21">
        <v>6464</v>
      </c>
      <c r="G164" s="21">
        <v>5133</v>
      </c>
      <c r="H164" s="21">
        <v>2726</v>
      </c>
      <c r="I164" s="21">
        <v>5524</v>
      </c>
      <c r="J164" s="21">
        <v>2962</v>
      </c>
      <c r="K164" s="21">
        <v>2314</v>
      </c>
      <c r="L164" s="21">
        <v>3561</v>
      </c>
      <c r="M164" s="21">
        <v>1885</v>
      </c>
      <c r="N164" s="21">
        <v>2273</v>
      </c>
      <c r="O164" s="78">
        <v>2402</v>
      </c>
      <c r="P164" s="4"/>
      <c r="Q164" s="154"/>
      <c r="R164" s="160"/>
    </row>
    <row r="165" spans="1:18" ht="15" x14ac:dyDescent="0.25">
      <c r="A165" s="74" t="s">
        <v>733</v>
      </c>
      <c r="B165" s="99" t="s">
        <v>734</v>
      </c>
      <c r="C165" s="83">
        <f>SUM(D165:O165)</f>
        <v>2081256</v>
      </c>
      <c r="D165" s="29">
        <v>174424</v>
      </c>
      <c r="E165" s="29">
        <v>192738</v>
      </c>
      <c r="F165" s="29">
        <v>180681</v>
      </c>
      <c r="G165" s="29">
        <v>166101</v>
      </c>
      <c r="H165" s="29">
        <v>168459</v>
      </c>
      <c r="I165" s="29">
        <v>188901</v>
      </c>
      <c r="J165" s="29">
        <v>201584</v>
      </c>
      <c r="K165" s="29">
        <v>189403</v>
      </c>
      <c r="L165" s="29">
        <v>174335</v>
      </c>
      <c r="M165" s="29">
        <v>168037</v>
      </c>
      <c r="N165" s="29">
        <v>182039</v>
      </c>
      <c r="O165" s="91">
        <v>94554</v>
      </c>
      <c r="P165" s="4"/>
      <c r="Q165" s="154"/>
      <c r="R165" s="160"/>
    </row>
    <row r="166" spans="1:18" ht="15" x14ac:dyDescent="0.25">
      <c r="A166" s="64">
        <v>4.5</v>
      </c>
      <c r="B166" s="65" t="s">
        <v>735</v>
      </c>
      <c r="C166" s="66">
        <f t="shared" si="38"/>
        <v>282160</v>
      </c>
      <c r="D166" s="67">
        <f>D167+D169+D171+D173+D177</f>
        <v>29578</v>
      </c>
      <c r="E166" s="67">
        <f t="shared" ref="E166:O166" si="44">E167+E169+E171+E173+E177</f>
        <v>28967</v>
      </c>
      <c r="F166" s="67">
        <f t="shared" si="44"/>
        <v>47605</v>
      </c>
      <c r="G166" s="67">
        <f t="shared" si="44"/>
        <v>15434</v>
      </c>
      <c r="H166" s="67">
        <f t="shared" si="44"/>
        <v>12170</v>
      </c>
      <c r="I166" s="67">
        <f t="shared" si="44"/>
        <v>33860</v>
      </c>
      <c r="J166" s="67">
        <f t="shared" si="44"/>
        <v>23203</v>
      </c>
      <c r="K166" s="67">
        <f t="shared" si="44"/>
        <v>16639</v>
      </c>
      <c r="L166" s="67">
        <f t="shared" si="44"/>
        <v>16600</v>
      </c>
      <c r="M166" s="67">
        <f t="shared" si="44"/>
        <v>37647</v>
      </c>
      <c r="N166" s="67">
        <f t="shared" si="44"/>
        <v>10645</v>
      </c>
      <c r="O166" s="68">
        <f t="shared" si="44"/>
        <v>9812</v>
      </c>
    </row>
    <row r="167" spans="1:18" ht="15" x14ac:dyDescent="0.25">
      <c r="A167" s="69" t="s">
        <v>736</v>
      </c>
      <c r="B167" s="70" t="s">
        <v>482</v>
      </c>
      <c r="C167" s="71">
        <f t="shared" si="38"/>
        <v>95171</v>
      </c>
      <c r="D167" s="72">
        <f t="shared" ref="D167:O167" si="45">SUM(D168)</f>
        <v>17492</v>
      </c>
      <c r="E167" s="72">
        <f t="shared" si="45"/>
        <v>17303</v>
      </c>
      <c r="F167" s="72">
        <f t="shared" si="45"/>
        <v>12555</v>
      </c>
      <c r="G167" s="72">
        <f t="shared" si="45"/>
        <v>10074</v>
      </c>
      <c r="H167" s="72">
        <f t="shared" si="45"/>
        <v>4996</v>
      </c>
      <c r="I167" s="72">
        <f t="shared" si="45"/>
        <v>3428</v>
      </c>
      <c r="J167" s="72">
        <f t="shared" si="45"/>
        <v>4147</v>
      </c>
      <c r="K167" s="72">
        <f t="shared" si="45"/>
        <v>4178</v>
      </c>
      <c r="L167" s="72">
        <f t="shared" si="45"/>
        <v>4334</v>
      </c>
      <c r="M167" s="72">
        <f t="shared" si="45"/>
        <v>8810</v>
      </c>
      <c r="N167" s="72">
        <f t="shared" si="45"/>
        <v>4414</v>
      </c>
      <c r="O167" s="73">
        <f t="shared" si="45"/>
        <v>3440</v>
      </c>
    </row>
    <row r="168" spans="1:18" ht="15" x14ac:dyDescent="0.25">
      <c r="A168" s="74" t="s">
        <v>737</v>
      </c>
      <c r="B168" s="75" t="s">
        <v>484</v>
      </c>
      <c r="C168" s="83">
        <f t="shared" si="38"/>
        <v>95171</v>
      </c>
      <c r="D168" s="29">
        <v>17492</v>
      </c>
      <c r="E168" s="29">
        <v>17303</v>
      </c>
      <c r="F168" s="29">
        <v>12555</v>
      </c>
      <c r="G168" s="29">
        <v>10074</v>
      </c>
      <c r="H168" s="29">
        <v>4996</v>
      </c>
      <c r="I168" s="29">
        <v>3428</v>
      </c>
      <c r="J168" s="29">
        <v>4147</v>
      </c>
      <c r="K168" s="29">
        <v>4178</v>
      </c>
      <c r="L168" s="29">
        <v>4334</v>
      </c>
      <c r="M168" s="29">
        <v>8810</v>
      </c>
      <c r="N168" s="29">
        <v>4414</v>
      </c>
      <c r="O168" s="91">
        <v>3440</v>
      </c>
      <c r="P168" s="4"/>
      <c r="Q168" s="154"/>
      <c r="R168" s="160"/>
    </row>
    <row r="169" spans="1:18" ht="15" x14ac:dyDescent="0.25">
      <c r="A169" s="69" t="s">
        <v>738</v>
      </c>
      <c r="B169" s="70" t="s">
        <v>486</v>
      </c>
      <c r="C169" s="71">
        <f t="shared" si="38"/>
        <v>186989</v>
      </c>
      <c r="D169" s="72">
        <f t="shared" ref="D169:O169" si="46">SUM(D170)</f>
        <v>12086</v>
      </c>
      <c r="E169" s="72">
        <f t="shared" si="46"/>
        <v>11664</v>
      </c>
      <c r="F169" s="72">
        <f t="shared" si="46"/>
        <v>35050</v>
      </c>
      <c r="G169" s="72">
        <f t="shared" si="46"/>
        <v>5360</v>
      </c>
      <c r="H169" s="72">
        <f t="shared" si="46"/>
        <v>7174</v>
      </c>
      <c r="I169" s="72">
        <f t="shared" si="46"/>
        <v>30432</v>
      </c>
      <c r="J169" s="72">
        <f t="shared" si="46"/>
        <v>19056</v>
      </c>
      <c r="K169" s="72">
        <f t="shared" si="46"/>
        <v>12461</v>
      </c>
      <c r="L169" s="72">
        <f>SUM(L170)</f>
        <v>12266</v>
      </c>
      <c r="M169" s="72">
        <f t="shared" si="46"/>
        <v>28837</v>
      </c>
      <c r="N169" s="72">
        <f t="shared" si="46"/>
        <v>6231</v>
      </c>
      <c r="O169" s="73">
        <f t="shared" si="46"/>
        <v>6372</v>
      </c>
      <c r="Q169" s="154"/>
    </row>
    <row r="170" spans="1:18" ht="15" x14ac:dyDescent="0.25">
      <c r="A170" s="74" t="s">
        <v>739</v>
      </c>
      <c r="B170" s="75" t="s">
        <v>488</v>
      </c>
      <c r="C170" s="83">
        <f>SUM(D170:O170)</f>
        <v>186989</v>
      </c>
      <c r="D170" s="21">
        <v>12086</v>
      </c>
      <c r="E170" s="29">
        <v>11664</v>
      </c>
      <c r="F170" s="29">
        <v>35050</v>
      </c>
      <c r="G170" s="29">
        <v>5360</v>
      </c>
      <c r="H170" s="29">
        <v>7174</v>
      </c>
      <c r="I170" s="29">
        <v>30432</v>
      </c>
      <c r="J170" s="29">
        <v>19056</v>
      </c>
      <c r="K170" s="29">
        <v>12461</v>
      </c>
      <c r="L170" s="29">
        <v>12266</v>
      </c>
      <c r="M170" s="29">
        <v>28837</v>
      </c>
      <c r="N170" s="29">
        <v>6231</v>
      </c>
      <c r="O170" s="91">
        <v>6372</v>
      </c>
      <c r="P170" s="4"/>
      <c r="Q170" s="154"/>
      <c r="R170" s="160"/>
    </row>
    <row r="171" spans="1:18" ht="15" hidden="1" x14ac:dyDescent="0.25">
      <c r="A171" s="69" t="s">
        <v>740</v>
      </c>
      <c r="B171" s="70" t="s">
        <v>490</v>
      </c>
      <c r="C171" s="71">
        <f t="shared" si="38"/>
        <v>0</v>
      </c>
      <c r="D171" s="72">
        <f>SUM(D172)</f>
        <v>0</v>
      </c>
      <c r="E171" s="72">
        <f t="shared" ref="E171:O171" si="47">SUM(E172)</f>
        <v>0</v>
      </c>
      <c r="F171" s="72">
        <f t="shared" si="47"/>
        <v>0</v>
      </c>
      <c r="G171" s="72">
        <f t="shared" si="47"/>
        <v>0</v>
      </c>
      <c r="H171" s="72">
        <f t="shared" si="47"/>
        <v>0</v>
      </c>
      <c r="I171" s="72">
        <f t="shared" si="47"/>
        <v>0</v>
      </c>
      <c r="J171" s="72">
        <f t="shared" si="47"/>
        <v>0</v>
      </c>
      <c r="K171" s="72">
        <f t="shared" si="47"/>
        <v>0</v>
      </c>
      <c r="L171" s="72">
        <f t="shared" si="47"/>
        <v>0</v>
      </c>
      <c r="M171" s="72">
        <f t="shared" si="47"/>
        <v>0</v>
      </c>
      <c r="N171" s="72">
        <f t="shared" si="47"/>
        <v>0</v>
      </c>
      <c r="O171" s="73">
        <f t="shared" si="47"/>
        <v>0</v>
      </c>
    </row>
    <row r="172" spans="1:18" ht="15" hidden="1" x14ac:dyDescent="0.25">
      <c r="A172" s="74" t="s">
        <v>741</v>
      </c>
      <c r="B172" s="75" t="s">
        <v>492</v>
      </c>
      <c r="C172" s="100">
        <f t="shared" si="38"/>
        <v>0</v>
      </c>
      <c r="D172" s="21">
        <v>0</v>
      </c>
      <c r="E172" s="21">
        <v>0</v>
      </c>
      <c r="F172" s="21">
        <v>0</v>
      </c>
      <c r="G172" s="21">
        <v>0</v>
      </c>
      <c r="H172" s="21">
        <v>0</v>
      </c>
      <c r="I172" s="21">
        <v>0</v>
      </c>
      <c r="J172" s="21">
        <v>0</v>
      </c>
      <c r="K172" s="21">
        <v>0</v>
      </c>
      <c r="L172" s="21">
        <v>0</v>
      </c>
      <c r="M172" s="21">
        <v>0</v>
      </c>
      <c r="N172" s="21">
        <v>0</v>
      </c>
      <c r="O172" s="78">
        <v>0</v>
      </c>
    </row>
    <row r="173" spans="1:18" ht="15" hidden="1" x14ac:dyDescent="0.25">
      <c r="A173" s="69" t="s">
        <v>742</v>
      </c>
      <c r="B173" s="70" t="s">
        <v>494</v>
      </c>
      <c r="C173" s="71">
        <f t="shared" si="38"/>
        <v>0</v>
      </c>
      <c r="D173" s="72">
        <f>SUM(D174:D176)</f>
        <v>0</v>
      </c>
      <c r="E173" s="72">
        <f t="shared" ref="E173:O173" si="48">SUM(E174:E176)</f>
        <v>0</v>
      </c>
      <c r="F173" s="72">
        <f t="shared" si="48"/>
        <v>0</v>
      </c>
      <c r="G173" s="72">
        <f t="shared" si="48"/>
        <v>0</v>
      </c>
      <c r="H173" s="72">
        <f t="shared" si="48"/>
        <v>0</v>
      </c>
      <c r="I173" s="72">
        <f t="shared" si="48"/>
        <v>0</v>
      </c>
      <c r="J173" s="72">
        <f t="shared" si="48"/>
        <v>0</v>
      </c>
      <c r="K173" s="72">
        <f t="shared" si="48"/>
        <v>0</v>
      </c>
      <c r="L173" s="72">
        <f t="shared" si="48"/>
        <v>0</v>
      </c>
      <c r="M173" s="72">
        <f t="shared" si="48"/>
        <v>0</v>
      </c>
      <c r="N173" s="72">
        <f t="shared" si="48"/>
        <v>0</v>
      </c>
      <c r="O173" s="73">
        <f t="shared" si="48"/>
        <v>0</v>
      </c>
    </row>
    <row r="174" spans="1:18" ht="15" hidden="1" x14ac:dyDescent="0.25">
      <c r="A174" s="74" t="s">
        <v>743</v>
      </c>
      <c r="B174" s="75" t="s">
        <v>496</v>
      </c>
      <c r="C174" s="83">
        <f t="shared" si="38"/>
        <v>0</v>
      </c>
      <c r="D174" s="21">
        <v>0</v>
      </c>
      <c r="E174" s="21">
        <v>0</v>
      </c>
      <c r="F174" s="21">
        <v>0</v>
      </c>
      <c r="G174" s="21">
        <v>0</v>
      </c>
      <c r="H174" s="21">
        <v>0</v>
      </c>
      <c r="I174" s="21">
        <v>0</v>
      </c>
      <c r="J174" s="21">
        <v>0</v>
      </c>
      <c r="K174" s="21">
        <v>0</v>
      </c>
      <c r="L174" s="21">
        <v>0</v>
      </c>
      <c r="M174" s="21">
        <v>0</v>
      </c>
      <c r="N174" s="21">
        <v>0</v>
      </c>
      <c r="O174" s="78">
        <v>0</v>
      </c>
    </row>
    <row r="175" spans="1:18" ht="15" hidden="1" x14ac:dyDescent="0.25">
      <c r="A175" s="74" t="s">
        <v>744</v>
      </c>
      <c r="B175" s="75" t="s">
        <v>498</v>
      </c>
      <c r="C175" s="83">
        <f t="shared" si="38"/>
        <v>0</v>
      </c>
      <c r="D175" s="21">
        <v>0</v>
      </c>
      <c r="E175" s="21">
        <v>0</v>
      </c>
      <c r="F175" s="21">
        <v>0</v>
      </c>
      <c r="G175" s="21">
        <v>0</v>
      </c>
      <c r="H175" s="21">
        <v>0</v>
      </c>
      <c r="I175" s="21">
        <v>0</v>
      </c>
      <c r="J175" s="21">
        <v>0</v>
      </c>
      <c r="K175" s="21">
        <v>0</v>
      </c>
      <c r="L175" s="21">
        <v>0</v>
      </c>
      <c r="M175" s="21">
        <v>0</v>
      </c>
      <c r="N175" s="21">
        <v>0</v>
      </c>
      <c r="O175" s="78">
        <v>0</v>
      </c>
    </row>
    <row r="176" spans="1:18" ht="15" hidden="1" x14ac:dyDescent="0.25">
      <c r="A176" s="74" t="s">
        <v>745</v>
      </c>
      <c r="B176" s="75" t="s">
        <v>500</v>
      </c>
      <c r="C176" s="83">
        <f t="shared" si="38"/>
        <v>0</v>
      </c>
      <c r="D176" s="21">
        <v>0</v>
      </c>
      <c r="E176" s="21">
        <v>0</v>
      </c>
      <c r="F176" s="21">
        <v>0</v>
      </c>
      <c r="G176" s="21">
        <v>0</v>
      </c>
      <c r="H176" s="21">
        <v>0</v>
      </c>
      <c r="I176" s="21">
        <v>0</v>
      </c>
      <c r="J176" s="21">
        <v>0</v>
      </c>
      <c r="K176" s="21">
        <v>0</v>
      </c>
      <c r="L176" s="21">
        <v>0</v>
      </c>
      <c r="M176" s="21">
        <v>0</v>
      </c>
      <c r="N176" s="21">
        <v>0</v>
      </c>
      <c r="O176" s="78">
        <v>0</v>
      </c>
    </row>
    <row r="177" spans="1:15" ht="15" hidden="1" x14ac:dyDescent="0.25">
      <c r="A177" s="69" t="s">
        <v>746</v>
      </c>
      <c r="B177" s="70" t="s">
        <v>502</v>
      </c>
      <c r="C177" s="71">
        <f t="shared" si="38"/>
        <v>0</v>
      </c>
      <c r="D177" s="72">
        <f t="shared" ref="D177:O177" si="49">SUM(D178)</f>
        <v>0</v>
      </c>
      <c r="E177" s="72">
        <f t="shared" si="49"/>
        <v>0</v>
      </c>
      <c r="F177" s="72">
        <f t="shared" si="49"/>
        <v>0</v>
      </c>
      <c r="G177" s="72">
        <f t="shared" si="49"/>
        <v>0</v>
      </c>
      <c r="H177" s="72">
        <f t="shared" si="49"/>
        <v>0</v>
      </c>
      <c r="I177" s="72">
        <f t="shared" si="49"/>
        <v>0</v>
      </c>
      <c r="J177" s="72">
        <f t="shared" si="49"/>
        <v>0</v>
      </c>
      <c r="K177" s="72">
        <f t="shared" si="49"/>
        <v>0</v>
      </c>
      <c r="L177" s="72">
        <f t="shared" si="49"/>
        <v>0</v>
      </c>
      <c r="M177" s="72">
        <f t="shared" si="49"/>
        <v>0</v>
      </c>
      <c r="N177" s="72">
        <f t="shared" si="49"/>
        <v>0</v>
      </c>
      <c r="O177" s="73">
        <f t="shared" si="49"/>
        <v>0</v>
      </c>
    </row>
    <row r="178" spans="1:15" ht="15" hidden="1" x14ac:dyDescent="0.25">
      <c r="A178" s="74" t="s">
        <v>747</v>
      </c>
      <c r="B178" s="75" t="s">
        <v>504</v>
      </c>
      <c r="C178" s="83">
        <f t="shared" si="38"/>
        <v>0</v>
      </c>
      <c r="D178" s="21">
        <v>0</v>
      </c>
      <c r="E178" s="21">
        <v>0</v>
      </c>
      <c r="F178" s="21">
        <v>0</v>
      </c>
      <c r="G178" s="21">
        <v>0</v>
      </c>
      <c r="H178" s="21">
        <v>0</v>
      </c>
      <c r="I178" s="21">
        <v>0</v>
      </c>
      <c r="J178" s="21">
        <v>0</v>
      </c>
      <c r="K178" s="21">
        <v>0</v>
      </c>
      <c r="L178" s="21">
        <v>0</v>
      </c>
      <c r="M178" s="21">
        <v>0</v>
      </c>
      <c r="N178" s="21">
        <v>0</v>
      </c>
      <c r="O178" s="78">
        <v>0</v>
      </c>
    </row>
    <row r="179" spans="1:15" ht="15" x14ac:dyDescent="0.25">
      <c r="A179" s="59">
        <v>5</v>
      </c>
      <c r="B179" s="84" t="s">
        <v>748</v>
      </c>
      <c r="C179" s="85">
        <f t="shared" si="38"/>
        <v>353930</v>
      </c>
      <c r="D179" s="61">
        <f>D180+D202+D205</f>
        <v>9473</v>
      </c>
      <c r="E179" s="62">
        <f t="shared" ref="E179:O179" si="50">E180+E202+E205</f>
        <v>53714</v>
      </c>
      <c r="F179" s="62">
        <f t="shared" si="50"/>
        <v>103649</v>
      </c>
      <c r="G179" s="62">
        <f t="shared" si="50"/>
        <v>74120</v>
      </c>
      <c r="H179" s="62">
        <f t="shared" si="50"/>
        <v>22601</v>
      </c>
      <c r="I179" s="62">
        <f t="shared" si="50"/>
        <v>16536</v>
      </c>
      <c r="J179" s="62">
        <f t="shared" si="50"/>
        <v>19189</v>
      </c>
      <c r="K179" s="62">
        <f t="shared" si="50"/>
        <v>10493</v>
      </c>
      <c r="L179" s="62">
        <f t="shared" si="50"/>
        <v>12132</v>
      </c>
      <c r="M179" s="62">
        <f t="shared" si="50"/>
        <v>18624</v>
      </c>
      <c r="N179" s="62">
        <f t="shared" si="50"/>
        <v>7599</v>
      </c>
      <c r="O179" s="63">
        <f t="shared" si="50"/>
        <v>5800</v>
      </c>
    </row>
    <row r="180" spans="1:15" ht="15" x14ac:dyDescent="0.25">
      <c r="A180" s="64">
        <v>5.0999999999999996</v>
      </c>
      <c r="B180" s="90" t="s">
        <v>749</v>
      </c>
      <c r="C180" s="66">
        <f t="shared" si="38"/>
        <v>353930</v>
      </c>
      <c r="D180" s="67">
        <f>D181+D187+D192</f>
        <v>9473</v>
      </c>
      <c r="E180" s="67">
        <f t="shared" ref="E180:O180" si="51">E181+E187+E192</f>
        <v>53714</v>
      </c>
      <c r="F180" s="67">
        <f t="shared" si="51"/>
        <v>103649</v>
      </c>
      <c r="G180" s="67">
        <f t="shared" si="51"/>
        <v>74120</v>
      </c>
      <c r="H180" s="67">
        <f t="shared" si="51"/>
        <v>22601</v>
      </c>
      <c r="I180" s="67">
        <f t="shared" si="51"/>
        <v>16536</v>
      </c>
      <c r="J180" s="67">
        <f t="shared" si="51"/>
        <v>19189</v>
      </c>
      <c r="K180" s="67">
        <f t="shared" si="51"/>
        <v>10493</v>
      </c>
      <c r="L180" s="67">
        <f t="shared" si="51"/>
        <v>12132</v>
      </c>
      <c r="M180" s="67">
        <f t="shared" si="51"/>
        <v>18624</v>
      </c>
      <c r="N180" s="67">
        <f t="shared" si="51"/>
        <v>7599</v>
      </c>
      <c r="O180" s="68">
        <f t="shared" si="51"/>
        <v>5800</v>
      </c>
    </row>
    <row r="181" spans="1:15" x14ac:dyDescent="0.3">
      <c r="A181" s="69" t="s">
        <v>750</v>
      </c>
      <c r="B181" s="70" t="s">
        <v>751</v>
      </c>
      <c r="C181" s="71">
        <f t="shared" si="38"/>
        <v>0</v>
      </c>
      <c r="D181" s="72">
        <f>SUM(D182:D186)</f>
        <v>0</v>
      </c>
      <c r="E181" s="72">
        <f t="shared" ref="E181:O181" si="52">SUM(E182:E186)</f>
        <v>0</v>
      </c>
      <c r="F181" s="72">
        <f t="shared" si="52"/>
        <v>0</v>
      </c>
      <c r="G181" s="72">
        <f t="shared" si="52"/>
        <v>0</v>
      </c>
      <c r="H181" s="72">
        <f t="shared" si="52"/>
        <v>0</v>
      </c>
      <c r="I181" s="72">
        <f t="shared" si="52"/>
        <v>0</v>
      </c>
      <c r="J181" s="72">
        <f t="shared" si="52"/>
        <v>0</v>
      </c>
      <c r="K181" s="72">
        <f t="shared" si="52"/>
        <v>0</v>
      </c>
      <c r="L181" s="72">
        <f t="shared" si="52"/>
        <v>0</v>
      </c>
      <c r="M181" s="72">
        <f t="shared" si="52"/>
        <v>0</v>
      </c>
      <c r="N181" s="72">
        <f t="shared" si="52"/>
        <v>0</v>
      </c>
      <c r="O181" s="73">
        <f t="shared" si="52"/>
        <v>0</v>
      </c>
    </row>
    <row r="182" spans="1:15" ht="15" hidden="1" x14ac:dyDescent="0.25">
      <c r="A182" s="74" t="s">
        <v>752</v>
      </c>
      <c r="B182" s="75" t="s">
        <v>554</v>
      </c>
      <c r="C182" s="83">
        <f t="shared" si="38"/>
        <v>0</v>
      </c>
      <c r="D182" s="21">
        <v>0</v>
      </c>
      <c r="E182" s="29">
        <v>0</v>
      </c>
      <c r="F182" s="29">
        <v>0</v>
      </c>
      <c r="G182" s="29">
        <v>0</v>
      </c>
      <c r="H182" s="29">
        <v>0</v>
      </c>
      <c r="I182" s="29">
        <v>0</v>
      </c>
      <c r="J182" s="29">
        <v>0</v>
      </c>
      <c r="K182" s="29">
        <v>0</v>
      </c>
      <c r="L182" s="29">
        <v>0</v>
      </c>
      <c r="M182" s="29">
        <v>0</v>
      </c>
      <c r="N182" s="29">
        <v>0</v>
      </c>
      <c r="O182" s="91">
        <v>0</v>
      </c>
    </row>
    <row r="183" spans="1:15" ht="18" hidden="1" customHeight="1" x14ac:dyDescent="0.25">
      <c r="A183" s="74" t="s">
        <v>753</v>
      </c>
      <c r="B183" s="75" t="s">
        <v>556</v>
      </c>
      <c r="C183" s="83">
        <f t="shared" si="38"/>
        <v>0</v>
      </c>
      <c r="D183" s="21">
        <v>0</v>
      </c>
      <c r="E183" s="29">
        <v>0</v>
      </c>
      <c r="F183" s="29">
        <v>0</v>
      </c>
      <c r="G183" s="29">
        <v>0</v>
      </c>
      <c r="H183" s="29">
        <v>0</v>
      </c>
      <c r="I183" s="29">
        <v>0</v>
      </c>
      <c r="J183" s="29">
        <v>0</v>
      </c>
      <c r="K183" s="29">
        <v>0</v>
      </c>
      <c r="L183" s="29">
        <v>0</v>
      </c>
      <c r="M183" s="29">
        <v>0</v>
      </c>
      <c r="N183" s="29">
        <v>0</v>
      </c>
      <c r="O183" s="91">
        <v>0</v>
      </c>
    </row>
    <row r="184" spans="1:15" ht="15" hidden="1" x14ac:dyDescent="0.25">
      <c r="A184" s="74" t="s">
        <v>754</v>
      </c>
      <c r="B184" s="75" t="s">
        <v>558</v>
      </c>
      <c r="C184" s="83">
        <f t="shared" si="38"/>
        <v>0</v>
      </c>
      <c r="D184" s="21">
        <v>0</v>
      </c>
      <c r="E184" s="29">
        <v>0</v>
      </c>
      <c r="F184" s="29">
        <v>0</v>
      </c>
      <c r="G184" s="29">
        <v>0</v>
      </c>
      <c r="H184" s="29">
        <v>0</v>
      </c>
      <c r="I184" s="29">
        <v>0</v>
      </c>
      <c r="J184" s="29">
        <v>0</v>
      </c>
      <c r="K184" s="29">
        <v>0</v>
      </c>
      <c r="L184" s="29">
        <v>0</v>
      </c>
      <c r="M184" s="29">
        <v>0</v>
      </c>
      <c r="N184" s="29">
        <v>0</v>
      </c>
      <c r="O184" s="91">
        <v>0</v>
      </c>
    </row>
    <row r="185" spans="1:15" ht="15" hidden="1" x14ac:dyDescent="0.25">
      <c r="A185" s="74" t="s">
        <v>755</v>
      </c>
      <c r="B185" s="75" t="s">
        <v>560</v>
      </c>
      <c r="C185" s="83">
        <f t="shared" si="38"/>
        <v>0</v>
      </c>
      <c r="D185" s="21">
        <v>0</v>
      </c>
      <c r="E185" s="29">
        <v>0</v>
      </c>
      <c r="F185" s="29">
        <v>0</v>
      </c>
      <c r="G185" s="29">
        <v>0</v>
      </c>
      <c r="H185" s="29">
        <v>0</v>
      </c>
      <c r="I185" s="29">
        <v>0</v>
      </c>
      <c r="J185" s="29">
        <v>0</v>
      </c>
      <c r="K185" s="29">
        <v>0</v>
      </c>
      <c r="L185" s="29">
        <v>0</v>
      </c>
      <c r="M185" s="29">
        <v>0</v>
      </c>
      <c r="N185" s="29">
        <v>0</v>
      </c>
      <c r="O185" s="91">
        <v>0</v>
      </c>
    </row>
    <row r="186" spans="1:15" ht="15" hidden="1" x14ac:dyDescent="0.25">
      <c r="A186" s="74" t="s">
        <v>756</v>
      </c>
      <c r="B186" s="75" t="s">
        <v>562</v>
      </c>
      <c r="C186" s="83">
        <f t="shared" si="38"/>
        <v>0</v>
      </c>
      <c r="D186" s="21">
        <v>0</v>
      </c>
      <c r="E186" s="29">
        <v>0</v>
      </c>
      <c r="F186" s="29">
        <v>0</v>
      </c>
      <c r="G186" s="29">
        <v>0</v>
      </c>
      <c r="H186" s="29">
        <v>0</v>
      </c>
      <c r="I186" s="29">
        <v>0</v>
      </c>
      <c r="J186" s="29">
        <v>0</v>
      </c>
      <c r="K186" s="29">
        <v>0</v>
      </c>
      <c r="L186" s="29">
        <v>0</v>
      </c>
      <c r="M186" s="29">
        <v>0</v>
      </c>
      <c r="N186" s="29">
        <v>0</v>
      </c>
      <c r="O186" s="91">
        <v>0</v>
      </c>
    </row>
    <row r="187" spans="1:15" ht="15" hidden="1" x14ac:dyDescent="0.25">
      <c r="A187" s="69" t="s">
        <v>757</v>
      </c>
      <c r="B187" s="70" t="s">
        <v>758</v>
      </c>
      <c r="C187" s="101">
        <f t="shared" si="38"/>
        <v>0</v>
      </c>
      <c r="D187" s="92">
        <f>SUM(D188:D191)</f>
        <v>0</v>
      </c>
      <c r="E187" s="92">
        <f t="shared" ref="E187:O187" si="53">SUM(E188:E191)</f>
        <v>0</v>
      </c>
      <c r="F187" s="92">
        <f t="shared" si="53"/>
        <v>0</v>
      </c>
      <c r="G187" s="92">
        <f t="shared" si="53"/>
        <v>0</v>
      </c>
      <c r="H187" s="92">
        <f t="shared" si="53"/>
        <v>0</v>
      </c>
      <c r="I187" s="92">
        <f t="shared" si="53"/>
        <v>0</v>
      </c>
      <c r="J187" s="92">
        <f t="shared" si="53"/>
        <v>0</v>
      </c>
      <c r="K187" s="92">
        <f t="shared" si="53"/>
        <v>0</v>
      </c>
      <c r="L187" s="92">
        <f t="shared" si="53"/>
        <v>0</v>
      </c>
      <c r="M187" s="92">
        <f t="shared" si="53"/>
        <v>0</v>
      </c>
      <c r="N187" s="92">
        <f t="shared" si="53"/>
        <v>0</v>
      </c>
      <c r="O187" s="93">
        <f t="shared" si="53"/>
        <v>0</v>
      </c>
    </row>
    <row r="188" spans="1:15" ht="15" hidden="1" x14ac:dyDescent="0.25">
      <c r="A188" s="74" t="s">
        <v>759</v>
      </c>
      <c r="B188" s="75" t="s">
        <v>544</v>
      </c>
      <c r="C188" s="83">
        <f t="shared" si="38"/>
        <v>0</v>
      </c>
      <c r="D188" s="21">
        <v>0</v>
      </c>
      <c r="E188" s="29">
        <v>0</v>
      </c>
      <c r="F188" s="29">
        <v>0</v>
      </c>
      <c r="G188" s="29">
        <v>0</v>
      </c>
      <c r="H188" s="29">
        <v>0</v>
      </c>
      <c r="I188" s="29">
        <v>0</v>
      </c>
      <c r="J188" s="29">
        <v>0</v>
      </c>
      <c r="K188" s="29">
        <v>0</v>
      </c>
      <c r="L188" s="29">
        <v>0</v>
      </c>
      <c r="M188" s="29">
        <v>0</v>
      </c>
      <c r="N188" s="29">
        <v>0</v>
      </c>
      <c r="O188" s="91">
        <v>0</v>
      </c>
    </row>
    <row r="189" spans="1:15" ht="15" hidden="1" x14ac:dyDescent="0.25">
      <c r="A189" s="74" t="s">
        <v>760</v>
      </c>
      <c r="B189" s="75" t="s">
        <v>546</v>
      </c>
      <c r="C189" s="83">
        <f t="shared" si="38"/>
        <v>0</v>
      </c>
      <c r="D189" s="21">
        <v>0</v>
      </c>
      <c r="E189" s="29">
        <v>0</v>
      </c>
      <c r="F189" s="29">
        <v>0</v>
      </c>
      <c r="G189" s="29">
        <v>0</v>
      </c>
      <c r="H189" s="29">
        <v>0</v>
      </c>
      <c r="I189" s="29">
        <v>0</v>
      </c>
      <c r="J189" s="29">
        <v>0</v>
      </c>
      <c r="K189" s="29">
        <v>0</v>
      </c>
      <c r="L189" s="29">
        <v>0</v>
      </c>
      <c r="M189" s="29">
        <v>0</v>
      </c>
      <c r="N189" s="29">
        <v>0</v>
      </c>
      <c r="O189" s="91">
        <v>0</v>
      </c>
    </row>
    <row r="190" spans="1:15" ht="15" hidden="1" x14ac:dyDescent="0.25">
      <c r="A190" s="74" t="s">
        <v>761</v>
      </c>
      <c r="B190" s="75" t="s">
        <v>548</v>
      </c>
      <c r="C190" s="83">
        <f t="shared" si="38"/>
        <v>0</v>
      </c>
      <c r="D190" s="21">
        <v>0</v>
      </c>
      <c r="E190" s="29">
        <v>0</v>
      </c>
      <c r="F190" s="29">
        <v>0</v>
      </c>
      <c r="G190" s="29">
        <v>0</v>
      </c>
      <c r="H190" s="29">
        <v>0</v>
      </c>
      <c r="I190" s="29">
        <v>0</v>
      </c>
      <c r="J190" s="29">
        <v>0</v>
      </c>
      <c r="K190" s="29">
        <v>0</v>
      </c>
      <c r="L190" s="29">
        <v>0</v>
      </c>
      <c r="M190" s="29">
        <v>0</v>
      </c>
      <c r="N190" s="29">
        <v>0</v>
      </c>
      <c r="O190" s="91">
        <v>0</v>
      </c>
    </row>
    <row r="191" spans="1:15" ht="15" hidden="1" x14ac:dyDescent="0.25">
      <c r="A191" s="74" t="s">
        <v>762</v>
      </c>
      <c r="B191" s="75" t="s">
        <v>550</v>
      </c>
      <c r="C191" s="83">
        <f t="shared" si="38"/>
        <v>0</v>
      </c>
      <c r="D191" s="21">
        <v>0</v>
      </c>
      <c r="E191" s="29">
        <v>0</v>
      </c>
      <c r="F191" s="29">
        <v>0</v>
      </c>
      <c r="G191" s="29">
        <v>0</v>
      </c>
      <c r="H191" s="29">
        <v>0</v>
      </c>
      <c r="I191" s="29">
        <v>0</v>
      </c>
      <c r="J191" s="29">
        <v>0</v>
      </c>
      <c r="K191" s="29">
        <v>0</v>
      </c>
      <c r="L191" s="29">
        <v>0</v>
      </c>
      <c r="M191" s="29">
        <v>0</v>
      </c>
      <c r="N191" s="29">
        <v>0</v>
      </c>
      <c r="O191" s="91">
        <v>0</v>
      </c>
    </row>
    <row r="192" spans="1:15" ht="15" x14ac:dyDescent="0.25">
      <c r="A192" s="69" t="s">
        <v>763</v>
      </c>
      <c r="B192" s="70" t="s">
        <v>764</v>
      </c>
      <c r="C192" s="71">
        <f t="shared" si="38"/>
        <v>353930</v>
      </c>
      <c r="D192" s="72">
        <f>SUM(D193:D201)</f>
        <v>9473</v>
      </c>
      <c r="E192" s="72">
        <f t="shared" ref="E192:O192" si="54">SUM(E193:E201)</f>
        <v>53714</v>
      </c>
      <c r="F192" s="72">
        <f t="shared" si="54"/>
        <v>103649</v>
      </c>
      <c r="G192" s="72">
        <f t="shared" si="54"/>
        <v>74120</v>
      </c>
      <c r="H192" s="72">
        <f t="shared" si="54"/>
        <v>22601</v>
      </c>
      <c r="I192" s="72">
        <f t="shared" si="54"/>
        <v>16536</v>
      </c>
      <c r="J192" s="72">
        <f t="shared" si="54"/>
        <v>19189</v>
      </c>
      <c r="K192" s="72">
        <f t="shared" si="54"/>
        <v>10493</v>
      </c>
      <c r="L192" s="72">
        <f t="shared" si="54"/>
        <v>12132</v>
      </c>
      <c r="M192" s="72">
        <f t="shared" si="54"/>
        <v>18624</v>
      </c>
      <c r="N192" s="72">
        <f t="shared" si="54"/>
        <v>7599</v>
      </c>
      <c r="O192" s="73">
        <f t="shared" si="54"/>
        <v>5800</v>
      </c>
    </row>
    <row r="193" spans="1:18" ht="15" x14ac:dyDescent="0.25">
      <c r="A193" s="74" t="s">
        <v>765</v>
      </c>
      <c r="B193" s="99" t="s">
        <v>766</v>
      </c>
      <c r="C193" s="83">
        <f t="shared" si="38"/>
        <v>353930</v>
      </c>
      <c r="D193" s="21">
        <v>9473</v>
      </c>
      <c r="E193" s="21">
        <v>53714</v>
      </c>
      <c r="F193" s="21">
        <v>103649</v>
      </c>
      <c r="G193" s="21">
        <v>74120</v>
      </c>
      <c r="H193" s="21">
        <v>22601</v>
      </c>
      <c r="I193" s="21">
        <v>16536</v>
      </c>
      <c r="J193" s="21">
        <v>19189</v>
      </c>
      <c r="K193" s="21">
        <v>10493</v>
      </c>
      <c r="L193" s="21">
        <v>12132</v>
      </c>
      <c r="M193" s="21">
        <v>18624</v>
      </c>
      <c r="N193" s="21">
        <v>7599</v>
      </c>
      <c r="O193" s="78">
        <v>5800</v>
      </c>
      <c r="P193" s="4"/>
      <c r="Q193" s="154"/>
      <c r="R193" s="160"/>
    </row>
    <row r="194" spans="1:18" ht="22.5" hidden="1" x14ac:dyDescent="0.25">
      <c r="A194" s="74" t="s">
        <v>767</v>
      </c>
      <c r="B194" s="99" t="s">
        <v>768</v>
      </c>
      <c r="C194" s="83">
        <f t="shared" si="38"/>
        <v>0</v>
      </c>
      <c r="D194" s="21">
        <v>0</v>
      </c>
      <c r="E194" s="21">
        <v>0</v>
      </c>
      <c r="F194" s="21">
        <v>0</v>
      </c>
      <c r="G194" s="21">
        <v>0</v>
      </c>
      <c r="H194" s="21">
        <v>0</v>
      </c>
      <c r="I194" s="21">
        <v>0</v>
      </c>
      <c r="J194" s="21">
        <v>0</v>
      </c>
      <c r="K194" s="21">
        <v>0</v>
      </c>
      <c r="L194" s="21">
        <v>0</v>
      </c>
      <c r="M194" s="21">
        <v>0</v>
      </c>
      <c r="N194" s="21">
        <v>0</v>
      </c>
      <c r="O194" s="78">
        <v>0</v>
      </c>
    </row>
    <row r="195" spans="1:18" ht="15" hidden="1" x14ac:dyDescent="0.25">
      <c r="A195" s="74" t="s">
        <v>769</v>
      </c>
      <c r="B195" s="99" t="s">
        <v>770</v>
      </c>
      <c r="C195" s="83">
        <f t="shared" si="38"/>
        <v>0</v>
      </c>
      <c r="D195" s="21">
        <v>0</v>
      </c>
      <c r="E195" s="21">
        <v>0</v>
      </c>
      <c r="F195" s="21">
        <v>0</v>
      </c>
      <c r="G195" s="21">
        <v>0</v>
      </c>
      <c r="H195" s="21">
        <v>0</v>
      </c>
      <c r="I195" s="21">
        <v>0</v>
      </c>
      <c r="J195" s="21">
        <v>0</v>
      </c>
      <c r="K195" s="21">
        <v>0</v>
      </c>
      <c r="L195" s="21">
        <v>0</v>
      </c>
      <c r="M195" s="21">
        <v>0</v>
      </c>
      <c r="N195" s="21">
        <v>0</v>
      </c>
      <c r="O195" s="78">
        <v>0</v>
      </c>
    </row>
    <row r="196" spans="1:18" ht="15" hidden="1" x14ac:dyDescent="0.25">
      <c r="A196" s="74" t="s">
        <v>771</v>
      </c>
      <c r="B196" s="99" t="s">
        <v>772</v>
      </c>
      <c r="C196" s="83">
        <f t="shared" si="38"/>
        <v>0</v>
      </c>
      <c r="D196" s="21">
        <v>0</v>
      </c>
      <c r="E196" s="21">
        <v>0</v>
      </c>
      <c r="F196" s="21">
        <v>0</v>
      </c>
      <c r="G196" s="21">
        <v>0</v>
      </c>
      <c r="H196" s="21">
        <v>0</v>
      </c>
      <c r="I196" s="21">
        <v>0</v>
      </c>
      <c r="J196" s="21">
        <v>0</v>
      </c>
      <c r="K196" s="21">
        <v>0</v>
      </c>
      <c r="L196" s="21">
        <v>0</v>
      </c>
      <c r="M196" s="21">
        <v>0</v>
      </c>
      <c r="N196" s="21">
        <v>0</v>
      </c>
      <c r="O196" s="78">
        <v>0</v>
      </c>
    </row>
    <row r="197" spans="1:18" ht="15" hidden="1" x14ac:dyDescent="0.25">
      <c r="A197" s="74" t="s">
        <v>773</v>
      </c>
      <c r="B197" s="99" t="s">
        <v>774</v>
      </c>
      <c r="C197" s="83">
        <f t="shared" si="38"/>
        <v>0</v>
      </c>
      <c r="D197" s="21">
        <v>0</v>
      </c>
      <c r="E197" s="21">
        <v>0</v>
      </c>
      <c r="F197" s="21">
        <v>0</v>
      </c>
      <c r="G197" s="21">
        <v>0</v>
      </c>
      <c r="H197" s="21">
        <v>0</v>
      </c>
      <c r="I197" s="21">
        <v>0</v>
      </c>
      <c r="J197" s="21">
        <v>0</v>
      </c>
      <c r="K197" s="21">
        <v>0</v>
      </c>
      <c r="L197" s="21">
        <v>0</v>
      </c>
      <c r="M197" s="21">
        <v>0</v>
      </c>
      <c r="N197" s="21">
        <v>0</v>
      </c>
      <c r="O197" s="78">
        <v>0</v>
      </c>
    </row>
    <row r="198" spans="1:18" ht="15" hidden="1" x14ac:dyDescent="0.25">
      <c r="A198" s="74" t="s">
        <v>775</v>
      </c>
      <c r="B198" s="99" t="s">
        <v>776</v>
      </c>
      <c r="C198" s="83">
        <f t="shared" si="38"/>
        <v>0</v>
      </c>
      <c r="D198" s="21">
        <v>0</v>
      </c>
      <c r="E198" s="21">
        <v>0</v>
      </c>
      <c r="F198" s="21">
        <v>0</v>
      </c>
      <c r="G198" s="21">
        <v>0</v>
      </c>
      <c r="H198" s="21">
        <v>0</v>
      </c>
      <c r="I198" s="21">
        <v>0</v>
      </c>
      <c r="J198" s="21">
        <v>0</v>
      </c>
      <c r="K198" s="21">
        <v>0</v>
      </c>
      <c r="L198" s="21">
        <v>0</v>
      </c>
      <c r="M198" s="21">
        <v>0</v>
      </c>
      <c r="N198" s="21">
        <v>0</v>
      </c>
      <c r="O198" s="78">
        <v>0</v>
      </c>
    </row>
    <row r="199" spans="1:18" ht="15" hidden="1" x14ac:dyDescent="0.25">
      <c r="A199" s="74" t="s">
        <v>777</v>
      </c>
      <c r="B199" s="99" t="s">
        <v>778</v>
      </c>
      <c r="C199" s="83">
        <f t="shared" si="38"/>
        <v>0</v>
      </c>
      <c r="D199" s="21">
        <v>0</v>
      </c>
      <c r="E199" s="21">
        <v>0</v>
      </c>
      <c r="F199" s="21">
        <v>0</v>
      </c>
      <c r="G199" s="21">
        <v>0</v>
      </c>
      <c r="H199" s="21">
        <v>0</v>
      </c>
      <c r="I199" s="21">
        <v>0</v>
      </c>
      <c r="J199" s="21">
        <v>0</v>
      </c>
      <c r="K199" s="21">
        <v>0</v>
      </c>
      <c r="L199" s="21">
        <v>0</v>
      </c>
      <c r="M199" s="21">
        <v>0</v>
      </c>
      <c r="N199" s="21">
        <v>0</v>
      </c>
      <c r="O199" s="78">
        <v>0</v>
      </c>
    </row>
    <row r="200" spans="1:18" ht="15" hidden="1" x14ac:dyDescent="0.25">
      <c r="A200" s="74" t="s">
        <v>779</v>
      </c>
      <c r="B200" s="99" t="s">
        <v>780</v>
      </c>
      <c r="C200" s="83">
        <f t="shared" si="38"/>
        <v>0</v>
      </c>
      <c r="D200" s="21">
        <v>0</v>
      </c>
      <c r="E200" s="21">
        <v>0</v>
      </c>
      <c r="F200" s="21">
        <v>0</v>
      </c>
      <c r="G200" s="21">
        <v>0</v>
      </c>
      <c r="H200" s="21">
        <v>0</v>
      </c>
      <c r="I200" s="21">
        <v>0</v>
      </c>
      <c r="J200" s="21">
        <v>0</v>
      </c>
      <c r="K200" s="21">
        <v>0</v>
      </c>
      <c r="L200" s="21">
        <v>0</v>
      </c>
      <c r="M200" s="21">
        <v>0</v>
      </c>
      <c r="N200" s="21">
        <v>0</v>
      </c>
      <c r="O200" s="78">
        <v>0</v>
      </c>
    </row>
    <row r="201" spans="1:18" ht="15" hidden="1" x14ac:dyDescent="0.25">
      <c r="A201" s="74" t="s">
        <v>781</v>
      </c>
      <c r="B201" s="99" t="s">
        <v>782</v>
      </c>
      <c r="C201" s="83">
        <f t="shared" si="38"/>
        <v>0</v>
      </c>
      <c r="D201" s="21">
        <v>0</v>
      </c>
      <c r="E201" s="21">
        <v>0</v>
      </c>
      <c r="F201" s="21">
        <v>0</v>
      </c>
      <c r="G201" s="21">
        <v>0</v>
      </c>
      <c r="H201" s="21">
        <v>0</v>
      </c>
      <c r="I201" s="21">
        <v>0</v>
      </c>
      <c r="J201" s="21">
        <v>0</v>
      </c>
      <c r="K201" s="21">
        <v>0</v>
      </c>
      <c r="L201" s="21">
        <v>0</v>
      </c>
      <c r="M201" s="21">
        <v>0</v>
      </c>
      <c r="N201" s="21">
        <v>0</v>
      </c>
      <c r="O201" s="78">
        <v>0</v>
      </c>
    </row>
    <row r="202" spans="1:18" ht="15" hidden="1" x14ac:dyDescent="0.25">
      <c r="A202" s="64">
        <v>5.2</v>
      </c>
      <c r="B202" s="90" t="s">
        <v>783</v>
      </c>
      <c r="C202" s="66">
        <f t="shared" si="38"/>
        <v>0</v>
      </c>
      <c r="D202" s="67">
        <f t="shared" ref="D202:O202" si="55">D203</f>
        <v>0</v>
      </c>
      <c r="E202" s="67">
        <f t="shared" si="55"/>
        <v>0</v>
      </c>
      <c r="F202" s="67">
        <f t="shared" si="55"/>
        <v>0</v>
      </c>
      <c r="G202" s="67">
        <f t="shared" si="55"/>
        <v>0</v>
      </c>
      <c r="H202" s="67">
        <f t="shared" si="55"/>
        <v>0</v>
      </c>
      <c r="I202" s="67">
        <f t="shared" si="55"/>
        <v>0</v>
      </c>
      <c r="J202" s="67">
        <f t="shared" si="55"/>
        <v>0</v>
      </c>
      <c r="K202" s="67">
        <f t="shared" si="55"/>
        <v>0</v>
      </c>
      <c r="L202" s="67">
        <f t="shared" si="55"/>
        <v>0</v>
      </c>
      <c r="M202" s="67">
        <f t="shared" si="55"/>
        <v>0</v>
      </c>
      <c r="N202" s="67">
        <f t="shared" si="55"/>
        <v>0</v>
      </c>
      <c r="O202" s="68">
        <f t="shared" si="55"/>
        <v>0</v>
      </c>
    </row>
    <row r="203" spans="1:18" ht="15" hidden="1" x14ac:dyDescent="0.25">
      <c r="A203" s="69" t="s">
        <v>784</v>
      </c>
      <c r="B203" s="70" t="s">
        <v>785</v>
      </c>
      <c r="C203" s="71">
        <f t="shared" ref="C203:C267" si="56">SUM(D203:O203)</f>
        <v>0</v>
      </c>
      <c r="D203" s="72">
        <f>SUM(D204)</f>
        <v>0</v>
      </c>
      <c r="E203" s="72">
        <f t="shared" ref="E203:O203" si="57">SUM(E204)</f>
        <v>0</v>
      </c>
      <c r="F203" s="72">
        <f t="shared" si="57"/>
        <v>0</v>
      </c>
      <c r="G203" s="72">
        <f t="shared" si="57"/>
        <v>0</v>
      </c>
      <c r="H203" s="72">
        <f t="shared" si="57"/>
        <v>0</v>
      </c>
      <c r="I203" s="72">
        <f t="shared" si="57"/>
        <v>0</v>
      </c>
      <c r="J203" s="72">
        <f t="shared" si="57"/>
        <v>0</v>
      </c>
      <c r="K203" s="72">
        <f t="shared" si="57"/>
        <v>0</v>
      </c>
      <c r="L203" s="72">
        <f t="shared" si="57"/>
        <v>0</v>
      </c>
      <c r="M203" s="72">
        <f t="shared" si="57"/>
        <v>0</v>
      </c>
      <c r="N203" s="72">
        <f t="shared" si="57"/>
        <v>0</v>
      </c>
      <c r="O203" s="73">
        <f t="shared" si="57"/>
        <v>0</v>
      </c>
    </row>
    <row r="204" spans="1:18" ht="15" hidden="1" x14ac:dyDescent="0.25">
      <c r="A204" s="74" t="s">
        <v>786</v>
      </c>
      <c r="B204" s="99" t="s">
        <v>502</v>
      </c>
      <c r="C204" s="83">
        <f t="shared" si="56"/>
        <v>0</v>
      </c>
      <c r="D204" s="21">
        <v>0</v>
      </c>
      <c r="E204" s="21">
        <v>0</v>
      </c>
      <c r="F204" s="21">
        <v>0</v>
      </c>
      <c r="G204" s="21">
        <v>0</v>
      </c>
      <c r="H204" s="21">
        <v>0</v>
      </c>
      <c r="I204" s="21">
        <v>0</v>
      </c>
      <c r="J204" s="21">
        <v>0</v>
      </c>
      <c r="K204" s="21">
        <v>0</v>
      </c>
      <c r="L204" s="21">
        <v>0</v>
      </c>
      <c r="M204" s="21">
        <v>0</v>
      </c>
      <c r="N204" s="21">
        <v>0</v>
      </c>
      <c r="O204" s="78">
        <v>0</v>
      </c>
    </row>
    <row r="205" spans="1:18" ht="15" hidden="1" x14ac:dyDescent="0.25">
      <c r="A205" s="64">
        <v>5.3</v>
      </c>
      <c r="B205" s="90" t="s">
        <v>787</v>
      </c>
      <c r="C205" s="66">
        <f t="shared" si="56"/>
        <v>0</v>
      </c>
      <c r="D205" s="67">
        <f t="shared" ref="D205:O205" si="58">D206</f>
        <v>0</v>
      </c>
      <c r="E205" s="67">
        <f t="shared" si="58"/>
        <v>0</v>
      </c>
      <c r="F205" s="67">
        <f t="shared" si="58"/>
        <v>0</v>
      </c>
      <c r="G205" s="67">
        <f t="shared" si="58"/>
        <v>0</v>
      </c>
      <c r="H205" s="67">
        <f t="shared" si="58"/>
        <v>0</v>
      </c>
      <c r="I205" s="67">
        <f t="shared" si="58"/>
        <v>0</v>
      </c>
      <c r="J205" s="67">
        <f t="shared" si="58"/>
        <v>0</v>
      </c>
      <c r="K205" s="67">
        <f t="shared" si="58"/>
        <v>0</v>
      </c>
      <c r="L205" s="67">
        <f t="shared" si="58"/>
        <v>0</v>
      </c>
      <c r="M205" s="67">
        <f t="shared" si="58"/>
        <v>0</v>
      </c>
      <c r="N205" s="67">
        <f t="shared" si="58"/>
        <v>0</v>
      </c>
      <c r="O205" s="68">
        <f t="shared" si="58"/>
        <v>0</v>
      </c>
    </row>
    <row r="206" spans="1:18" ht="15" hidden="1" x14ac:dyDescent="0.25">
      <c r="A206" s="69" t="s">
        <v>788</v>
      </c>
      <c r="B206" s="70" t="s">
        <v>502</v>
      </c>
      <c r="C206" s="71">
        <f t="shared" si="56"/>
        <v>0</v>
      </c>
      <c r="D206" s="72">
        <f>SUM(D207)</f>
        <v>0</v>
      </c>
      <c r="E206" s="72">
        <f t="shared" ref="E206:O206" si="59">SUM(E207)</f>
        <v>0</v>
      </c>
      <c r="F206" s="72">
        <f t="shared" si="59"/>
        <v>0</v>
      </c>
      <c r="G206" s="72">
        <f t="shared" si="59"/>
        <v>0</v>
      </c>
      <c r="H206" s="72">
        <f t="shared" si="59"/>
        <v>0</v>
      </c>
      <c r="I206" s="72">
        <f t="shared" si="59"/>
        <v>0</v>
      </c>
      <c r="J206" s="72">
        <f t="shared" si="59"/>
        <v>0</v>
      </c>
      <c r="K206" s="72">
        <f t="shared" si="59"/>
        <v>0</v>
      </c>
      <c r="L206" s="72">
        <f t="shared" si="59"/>
        <v>0</v>
      </c>
      <c r="M206" s="72">
        <f t="shared" si="59"/>
        <v>0</v>
      </c>
      <c r="N206" s="72">
        <f t="shared" si="59"/>
        <v>0</v>
      </c>
      <c r="O206" s="73">
        <f t="shared" si="59"/>
        <v>0</v>
      </c>
    </row>
    <row r="207" spans="1:18" ht="15" hidden="1" x14ac:dyDescent="0.25">
      <c r="A207" s="74" t="s">
        <v>789</v>
      </c>
      <c r="B207" s="75" t="s">
        <v>504</v>
      </c>
      <c r="C207" s="83">
        <f t="shared" si="56"/>
        <v>0</v>
      </c>
      <c r="D207" s="21">
        <v>0</v>
      </c>
      <c r="E207" s="21">
        <v>0</v>
      </c>
      <c r="F207" s="21">
        <v>0</v>
      </c>
      <c r="G207" s="21">
        <v>0</v>
      </c>
      <c r="H207" s="21">
        <v>0</v>
      </c>
      <c r="I207" s="21">
        <v>0</v>
      </c>
      <c r="J207" s="21">
        <v>0</v>
      </c>
      <c r="K207" s="21">
        <v>0</v>
      </c>
      <c r="L207" s="21">
        <v>0</v>
      </c>
      <c r="M207" s="21">
        <v>0</v>
      </c>
      <c r="N207" s="21">
        <v>0</v>
      </c>
      <c r="O207" s="78">
        <v>0</v>
      </c>
    </row>
    <row r="208" spans="1:18" ht="15" x14ac:dyDescent="0.25">
      <c r="A208" s="59">
        <v>6</v>
      </c>
      <c r="B208" s="84" t="s">
        <v>790</v>
      </c>
      <c r="C208" s="85">
        <f t="shared" si="56"/>
        <v>79871</v>
      </c>
      <c r="D208" s="61">
        <f>D209+D224+D225+D228</f>
        <v>3853</v>
      </c>
      <c r="E208" s="62">
        <f t="shared" ref="E208:O208" si="60">E209+E224+E225+E228</f>
        <v>10747</v>
      </c>
      <c r="F208" s="62">
        <f t="shared" si="60"/>
        <v>5529</v>
      </c>
      <c r="G208" s="62">
        <f t="shared" si="60"/>
        <v>7590</v>
      </c>
      <c r="H208" s="62">
        <f t="shared" si="60"/>
        <v>7847</v>
      </c>
      <c r="I208" s="62">
        <f t="shared" si="60"/>
        <v>5270</v>
      </c>
      <c r="J208" s="62">
        <f t="shared" si="60"/>
        <v>3533</v>
      </c>
      <c r="K208" s="62">
        <f t="shared" si="60"/>
        <v>3209</v>
      </c>
      <c r="L208" s="62">
        <f t="shared" si="60"/>
        <v>7847</v>
      </c>
      <c r="M208" s="62">
        <f t="shared" si="60"/>
        <v>11842</v>
      </c>
      <c r="N208" s="62">
        <f t="shared" si="60"/>
        <v>5529</v>
      </c>
      <c r="O208" s="63">
        <f t="shared" si="60"/>
        <v>7075</v>
      </c>
    </row>
    <row r="209" spans="1:18" ht="15" x14ac:dyDescent="0.25">
      <c r="A209" s="64">
        <v>6.1</v>
      </c>
      <c r="B209" s="90" t="s">
        <v>791</v>
      </c>
      <c r="C209" s="66">
        <f t="shared" si="56"/>
        <v>79871</v>
      </c>
      <c r="D209" s="67">
        <f>D210+D212+D214+D216+D218+D220+D222</f>
        <v>3853</v>
      </c>
      <c r="E209" s="67">
        <f t="shared" ref="E209:O209" si="61">E210+E212+E214+E216+E218+E220+E222</f>
        <v>10747</v>
      </c>
      <c r="F209" s="67">
        <f t="shared" si="61"/>
        <v>5529</v>
      </c>
      <c r="G209" s="67">
        <f t="shared" si="61"/>
        <v>7590</v>
      </c>
      <c r="H209" s="67">
        <f t="shared" si="61"/>
        <v>7847</v>
      </c>
      <c r="I209" s="67">
        <f t="shared" si="61"/>
        <v>5270</v>
      </c>
      <c r="J209" s="67">
        <f t="shared" si="61"/>
        <v>3533</v>
      </c>
      <c r="K209" s="67">
        <f t="shared" si="61"/>
        <v>3209</v>
      </c>
      <c r="L209" s="67">
        <f t="shared" si="61"/>
        <v>7847</v>
      </c>
      <c r="M209" s="67">
        <f t="shared" si="61"/>
        <v>11842</v>
      </c>
      <c r="N209" s="67">
        <f t="shared" si="61"/>
        <v>5529</v>
      </c>
      <c r="O209" s="68">
        <f t="shared" si="61"/>
        <v>7075</v>
      </c>
    </row>
    <row r="210" spans="1:18" x14ac:dyDescent="0.3">
      <c r="A210" s="69" t="s">
        <v>792</v>
      </c>
      <c r="B210" s="70" t="s">
        <v>793</v>
      </c>
      <c r="C210" s="71">
        <f t="shared" si="56"/>
        <v>0</v>
      </c>
      <c r="D210" s="72">
        <f t="shared" ref="D210:O210" si="62">SUM(D211)</f>
        <v>0</v>
      </c>
      <c r="E210" s="72">
        <f t="shared" si="62"/>
        <v>0</v>
      </c>
      <c r="F210" s="72">
        <f t="shared" si="62"/>
        <v>0</v>
      </c>
      <c r="G210" s="72">
        <f t="shared" si="62"/>
        <v>0</v>
      </c>
      <c r="H210" s="72">
        <f t="shared" si="62"/>
        <v>0</v>
      </c>
      <c r="I210" s="72">
        <f t="shared" si="62"/>
        <v>0</v>
      </c>
      <c r="J210" s="72">
        <f t="shared" si="62"/>
        <v>0</v>
      </c>
      <c r="K210" s="72">
        <f t="shared" si="62"/>
        <v>0</v>
      </c>
      <c r="L210" s="72">
        <f t="shared" si="62"/>
        <v>0</v>
      </c>
      <c r="M210" s="72">
        <f t="shared" si="62"/>
        <v>0</v>
      </c>
      <c r="N210" s="72">
        <f t="shared" si="62"/>
        <v>0</v>
      </c>
      <c r="O210" s="73">
        <f t="shared" si="62"/>
        <v>0</v>
      </c>
    </row>
    <row r="211" spans="1:18" ht="15" hidden="1" x14ac:dyDescent="0.25">
      <c r="A211" s="74" t="s">
        <v>794</v>
      </c>
      <c r="B211" s="75" t="s">
        <v>795</v>
      </c>
      <c r="C211" s="83">
        <f t="shared" si="56"/>
        <v>0</v>
      </c>
      <c r="D211" s="21">
        <v>0</v>
      </c>
      <c r="E211" s="21">
        <v>0</v>
      </c>
      <c r="F211" s="21">
        <v>0</v>
      </c>
      <c r="G211" s="21">
        <v>0</v>
      </c>
      <c r="H211" s="21">
        <v>0</v>
      </c>
      <c r="I211" s="21">
        <v>0</v>
      </c>
      <c r="J211" s="21">
        <v>0</v>
      </c>
      <c r="K211" s="21">
        <v>0</v>
      </c>
      <c r="L211" s="21">
        <v>0</v>
      </c>
      <c r="M211" s="21">
        <v>0</v>
      </c>
      <c r="N211" s="21">
        <v>0</v>
      </c>
      <c r="O211" s="78">
        <v>0</v>
      </c>
    </row>
    <row r="212" spans="1:18" ht="15" x14ac:dyDescent="0.25">
      <c r="A212" s="69" t="s">
        <v>796</v>
      </c>
      <c r="B212" s="70" t="s">
        <v>486</v>
      </c>
      <c r="C212" s="71">
        <f t="shared" si="56"/>
        <v>79871</v>
      </c>
      <c r="D212" s="72">
        <f>SUM(D213)</f>
        <v>3853</v>
      </c>
      <c r="E212" s="72">
        <f t="shared" ref="E212:O212" si="63">SUM(E213)</f>
        <v>10747</v>
      </c>
      <c r="F212" s="72">
        <f t="shared" si="63"/>
        <v>5529</v>
      </c>
      <c r="G212" s="72">
        <f t="shared" si="63"/>
        <v>7590</v>
      </c>
      <c r="H212" s="72">
        <f t="shared" si="63"/>
        <v>7847</v>
      </c>
      <c r="I212" s="72">
        <f t="shared" si="63"/>
        <v>5270</v>
      </c>
      <c r="J212" s="72">
        <f t="shared" si="63"/>
        <v>3533</v>
      </c>
      <c r="K212" s="72">
        <f t="shared" si="63"/>
        <v>3209</v>
      </c>
      <c r="L212" s="72">
        <f t="shared" si="63"/>
        <v>7847</v>
      </c>
      <c r="M212" s="72">
        <f t="shared" si="63"/>
        <v>11842</v>
      </c>
      <c r="N212" s="72">
        <f t="shared" si="63"/>
        <v>5529</v>
      </c>
      <c r="O212" s="73">
        <f t="shared" si="63"/>
        <v>7075</v>
      </c>
    </row>
    <row r="213" spans="1:18" s="153" customFormat="1" ht="15" x14ac:dyDescent="0.25">
      <c r="A213" s="74" t="s">
        <v>797</v>
      </c>
      <c r="B213" s="75" t="s">
        <v>488</v>
      </c>
      <c r="C213" s="161">
        <f t="shared" si="56"/>
        <v>79871</v>
      </c>
      <c r="D213" s="29">
        <v>3853</v>
      </c>
      <c r="E213" s="29">
        <v>10747</v>
      </c>
      <c r="F213" s="29">
        <v>5529</v>
      </c>
      <c r="G213" s="29">
        <v>7590</v>
      </c>
      <c r="H213" s="29">
        <v>7847</v>
      </c>
      <c r="I213" s="29">
        <v>5270</v>
      </c>
      <c r="J213" s="29">
        <v>3533</v>
      </c>
      <c r="K213" s="29">
        <v>3209</v>
      </c>
      <c r="L213" s="29">
        <v>7847</v>
      </c>
      <c r="M213" s="29">
        <v>11842</v>
      </c>
      <c r="N213" s="29">
        <v>5529</v>
      </c>
      <c r="O213" s="91">
        <v>7075</v>
      </c>
      <c r="P213" s="157"/>
      <c r="Q213" s="162"/>
      <c r="R213" s="160"/>
    </row>
    <row r="214" spans="1:18" ht="15" hidden="1" x14ac:dyDescent="0.25">
      <c r="A214" s="69" t="s">
        <v>798</v>
      </c>
      <c r="B214" s="70" t="s">
        <v>42</v>
      </c>
      <c r="C214" s="71">
        <f t="shared" si="56"/>
        <v>0</v>
      </c>
      <c r="D214" s="72">
        <f t="shared" ref="D214:O214" si="64">SUM(D215)</f>
        <v>0</v>
      </c>
      <c r="E214" s="72">
        <f t="shared" si="64"/>
        <v>0</v>
      </c>
      <c r="F214" s="72">
        <f t="shared" si="64"/>
        <v>0</v>
      </c>
      <c r="G214" s="72">
        <f t="shared" si="64"/>
        <v>0</v>
      </c>
      <c r="H214" s="72">
        <f t="shared" si="64"/>
        <v>0</v>
      </c>
      <c r="I214" s="72">
        <f t="shared" si="64"/>
        <v>0</v>
      </c>
      <c r="J214" s="72">
        <f t="shared" si="64"/>
        <v>0</v>
      </c>
      <c r="K214" s="72">
        <f t="shared" si="64"/>
        <v>0</v>
      </c>
      <c r="L214" s="72">
        <f t="shared" si="64"/>
        <v>0</v>
      </c>
      <c r="M214" s="72">
        <f t="shared" si="64"/>
        <v>0</v>
      </c>
      <c r="N214" s="72">
        <f t="shared" si="64"/>
        <v>0</v>
      </c>
      <c r="O214" s="73">
        <f t="shared" si="64"/>
        <v>0</v>
      </c>
    </row>
    <row r="215" spans="1:18" ht="15" hidden="1" x14ac:dyDescent="0.25">
      <c r="A215" s="74" t="s">
        <v>799</v>
      </c>
      <c r="B215" s="75" t="s">
        <v>42</v>
      </c>
      <c r="C215" s="83">
        <f>SUM(D215:O215)</f>
        <v>0</v>
      </c>
      <c r="D215" s="21">
        <v>0</v>
      </c>
      <c r="E215" s="21">
        <v>0</v>
      </c>
      <c r="F215" s="21">
        <v>0</v>
      </c>
      <c r="G215" s="21">
        <v>0</v>
      </c>
      <c r="H215" s="21">
        <v>0</v>
      </c>
      <c r="I215" s="21">
        <v>0</v>
      </c>
      <c r="J215" s="21">
        <v>0</v>
      </c>
      <c r="K215" s="21">
        <v>0</v>
      </c>
      <c r="L215" s="21">
        <v>0</v>
      </c>
      <c r="M215" s="21">
        <v>0</v>
      </c>
      <c r="N215" s="21">
        <v>0</v>
      </c>
      <c r="O215" s="78">
        <v>0</v>
      </c>
    </row>
    <row r="216" spans="1:18" ht="15" hidden="1" x14ac:dyDescent="0.25">
      <c r="A216" s="69" t="s">
        <v>800</v>
      </c>
      <c r="B216" s="70" t="s">
        <v>801</v>
      </c>
      <c r="C216" s="71">
        <f t="shared" si="56"/>
        <v>0</v>
      </c>
      <c r="D216" s="72">
        <f t="shared" ref="D216:O216" si="65">SUM(D217)</f>
        <v>0</v>
      </c>
      <c r="E216" s="72">
        <f t="shared" si="65"/>
        <v>0</v>
      </c>
      <c r="F216" s="72">
        <f t="shared" si="65"/>
        <v>0</v>
      </c>
      <c r="G216" s="72">
        <f t="shared" si="65"/>
        <v>0</v>
      </c>
      <c r="H216" s="72">
        <f t="shared" si="65"/>
        <v>0</v>
      </c>
      <c r="I216" s="72">
        <f t="shared" si="65"/>
        <v>0</v>
      </c>
      <c r="J216" s="72">
        <f t="shared" si="65"/>
        <v>0</v>
      </c>
      <c r="K216" s="72">
        <f t="shared" si="65"/>
        <v>0</v>
      </c>
      <c r="L216" s="72">
        <f t="shared" si="65"/>
        <v>0</v>
      </c>
      <c r="M216" s="72">
        <f t="shared" si="65"/>
        <v>0</v>
      </c>
      <c r="N216" s="72">
        <f t="shared" si="65"/>
        <v>0</v>
      </c>
      <c r="O216" s="73">
        <f t="shared" si="65"/>
        <v>0</v>
      </c>
    </row>
    <row r="217" spans="1:18" ht="15" hidden="1" x14ac:dyDescent="0.25">
      <c r="A217" s="74" t="s">
        <v>802</v>
      </c>
      <c r="B217" s="75" t="s">
        <v>801</v>
      </c>
      <c r="C217" s="83">
        <f t="shared" si="56"/>
        <v>0</v>
      </c>
      <c r="D217" s="102">
        <v>0</v>
      </c>
      <c r="E217" s="102">
        <v>0</v>
      </c>
      <c r="F217" s="102">
        <v>0</v>
      </c>
      <c r="G217" s="102">
        <v>0</v>
      </c>
      <c r="H217" s="102">
        <v>0</v>
      </c>
      <c r="I217" s="102">
        <v>0</v>
      </c>
      <c r="J217" s="102">
        <v>0</v>
      </c>
      <c r="K217" s="102">
        <v>0</v>
      </c>
      <c r="L217" s="102">
        <v>0</v>
      </c>
      <c r="M217" s="102">
        <v>0</v>
      </c>
      <c r="N217" s="102">
        <v>0</v>
      </c>
      <c r="O217" s="103">
        <v>0</v>
      </c>
    </row>
    <row r="218" spans="1:18" ht="15" hidden="1" x14ac:dyDescent="0.25">
      <c r="A218" s="69" t="s">
        <v>803</v>
      </c>
      <c r="B218" s="70" t="s">
        <v>804</v>
      </c>
      <c r="C218" s="71">
        <f t="shared" si="56"/>
        <v>0</v>
      </c>
      <c r="D218" s="72">
        <f t="shared" ref="D218:O218" si="66">SUM(D219)</f>
        <v>0</v>
      </c>
      <c r="E218" s="72">
        <f t="shared" si="66"/>
        <v>0</v>
      </c>
      <c r="F218" s="72">
        <f t="shared" si="66"/>
        <v>0</v>
      </c>
      <c r="G218" s="72">
        <f t="shared" si="66"/>
        <v>0</v>
      </c>
      <c r="H218" s="72">
        <f t="shared" si="66"/>
        <v>0</v>
      </c>
      <c r="I218" s="72">
        <f t="shared" si="66"/>
        <v>0</v>
      </c>
      <c r="J218" s="72">
        <f t="shared" si="66"/>
        <v>0</v>
      </c>
      <c r="K218" s="72">
        <f t="shared" si="66"/>
        <v>0</v>
      </c>
      <c r="L218" s="72">
        <f t="shared" si="66"/>
        <v>0</v>
      </c>
      <c r="M218" s="72">
        <f t="shared" si="66"/>
        <v>0</v>
      </c>
      <c r="N218" s="72">
        <f t="shared" si="66"/>
        <v>0</v>
      </c>
      <c r="O218" s="73">
        <f t="shared" si="66"/>
        <v>0</v>
      </c>
    </row>
    <row r="219" spans="1:18" ht="15" hidden="1" x14ac:dyDescent="0.25">
      <c r="A219" s="74" t="s">
        <v>805</v>
      </c>
      <c r="B219" s="75" t="s">
        <v>806</v>
      </c>
      <c r="C219" s="83">
        <f t="shared" si="56"/>
        <v>0</v>
      </c>
      <c r="D219" s="21">
        <v>0</v>
      </c>
      <c r="E219" s="21">
        <v>0</v>
      </c>
      <c r="F219" s="21">
        <v>0</v>
      </c>
      <c r="G219" s="21">
        <v>0</v>
      </c>
      <c r="H219" s="21">
        <v>0</v>
      </c>
      <c r="I219" s="21">
        <v>0</v>
      </c>
      <c r="J219" s="21">
        <v>0</v>
      </c>
      <c r="K219" s="21">
        <v>0</v>
      </c>
      <c r="L219" s="21">
        <v>0</v>
      </c>
      <c r="M219" s="21">
        <v>0</v>
      </c>
      <c r="N219" s="21">
        <v>0</v>
      </c>
      <c r="O219" s="78">
        <v>0</v>
      </c>
    </row>
    <row r="220" spans="1:18" ht="22.5" hidden="1" x14ac:dyDescent="0.25">
      <c r="A220" s="69" t="s">
        <v>807</v>
      </c>
      <c r="B220" s="70" t="s">
        <v>808</v>
      </c>
      <c r="C220" s="71">
        <f t="shared" si="56"/>
        <v>0</v>
      </c>
      <c r="D220" s="72">
        <f t="shared" ref="D220:O220" si="67">SUM(D221)</f>
        <v>0</v>
      </c>
      <c r="E220" s="72">
        <f t="shared" si="67"/>
        <v>0</v>
      </c>
      <c r="F220" s="72">
        <f t="shared" si="67"/>
        <v>0</v>
      </c>
      <c r="G220" s="72">
        <f t="shared" si="67"/>
        <v>0</v>
      </c>
      <c r="H220" s="72">
        <f t="shared" si="67"/>
        <v>0</v>
      </c>
      <c r="I220" s="72">
        <f t="shared" si="67"/>
        <v>0</v>
      </c>
      <c r="J220" s="72">
        <f t="shared" si="67"/>
        <v>0</v>
      </c>
      <c r="K220" s="72">
        <f t="shared" si="67"/>
        <v>0</v>
      </c>
      <c r="L220" s="72">
        <f t="shared" si="67"/>
        <v>0</v>
      </c>
      <c r="M220" s="72">
        <f t="shared" si="67"/>
        <v>0</v>
      </c>
      <c r="N220" s="72">
        <f t="shared" si="67"/>
        <v>0</v>
      </c>
      <c r="O220" s="73">
        <f t="shared" si="67"/>
        <v>0</v>
      </c>
    </row>
    <row r="221" spans="1:18" ht="22.5" hidden="1" x14ac:dyDescent="0.25">
      <c r="A221" s="74" t="s">
        <v>809</v>
      </c>
      <c r="B221" s="75" t="s">
        <v>808</v>
      </c>
      <c r="C221" s="83">
        <f t="shared" si="56"/>
        <v>0</v>
      </c>
      <c r="D221" s="21">
        <v>0</v>
      </c>
      <c r="E221" s="21">
        <v>0</v>
      </c>
      <c r="F221" s="21">
        <v>0</v>
      </c>
      <c r="G221" s="21">
        <v>0</v>
      </c>
      <c r="H221" s="21">
        <v>0</v>
      </c>
      <c r="I221" s="21">
        <v>0</v>
      </c>
      <c r="J221" s="21">
        <v>0</v>
      </c>
      <c r="K221" s="21">
        <v>0</v>
      </c>
      <c r="L221" s="21">
        <v>0</v>
      </c>
      <c r="M221" s="21">
        <v>0</v>
      </c>
      <c r="N221" s="21">
        <v>0</v>
      </c>
      <c r="O221" s="78">
        <v>0</v>
      </c>
    </row>
    <row r="222" spans="1:18" ht="20.25" hidden="1" customHeight="1" x14ac:dyDescent="0.25">
      <c r="A222" s="69" t="s">
        <v>810</v>
      </c>
      <c r="B222" s="70" t="s">
        <v>811</v>
      </c>
      <c r="C222" s="71">
        <f t="shared" si="56"/>
        <v>0</v>
      </c>
      <c r="D222" s="72">
        <f t="shared" ref="D222:O222" si="68">SUM(D223)</f>
        <v>0</v>
      </c>
      <c r="E222" s="72">
        <f t="shared" si="68"/>
        <v>0</v>
      </c>
      <c r="F222" s="72">
        <f t="shared" si="68"/>
        <v>0</v>
      </c>
      <c r="G222" s="72">
        <f t="shared" si="68"/>
        <v>0</v>
      </c>
      <c r="H222" s="72">
        <f t="shared" si="68"/>
        <v>0</v>
      </c>
      <c r="I222" s="72">
        <f t="shared" si="68"/>
        <v>0</v>
      </c>
      <c r="J222" s="72">
        <f t="shared" si="68"/>
        <v>0</v>
      </c>
      <c r="K222" s="72">
        <f t="shared" si="68"/>
        <v>0</v>
      </c>
      <c r="L222" s="72">
        <f t="shared" si="68"/>
        <v>0</v>
      </c>
      <c r="M222" s="72">
        <f t="shared" si="68"/>
        <v>0</v>
      </c>
      <c r="N222" s="72">
        <f t="shared" si="68"/>
        <v>0</v>
      </c>
      <c r="O222" s="73">
        <f t="shared" si="68"/>
        <v>0</v>
      </c>
    </row>
    <row r="223" spans="1:18" ht="15" hidden="1" x14ac:dyDescent="0.25">
      <c r="A223" s="74" t="s">
        <v>812</v>
      </c>
      <c r="B223" s="75" t="s">
        <v>811</v>
      </c>
      <c r="C223" s="83">
        <f t="shared" si="56"/>
        <v>0</v>
      </c>
      <c r="D223" s="21">
        <v>0</v>
      </c>
      <c r="E223" s="21">
        <v>0</v>
      </c>
      <c r="F223" s="21">
        <v>0</v>
      </c>
      <c r="G223" s="21">
        <v>0</v>
      </c>
      <c r="H223" s="21">
        <v>0</v>
      </c>
      <c r="I223" s="21">
        <v>0</v>
      </c>
      <c r="J223" s="21">
        <v>0</v>
      </c>
      <c r="K223" s="21">
        <v>0</v>
      </c>
      <c r="L223" s="21">
        <v>0</v>
      </c>
      <c r="M223" s="21">
        <v>0</v>
      </c>
      <c r="N223" s="21">
        <v>0</v>
      </c>
      <c r="O223" s="78">
        <v>0</v>
      </c>
    </row>
    <row r="224" spans="1:18" ht="15" hidden="1" x14ac:dyDescent="0.25">
      <c r="A224" s="64">
        <v>6.2</v>
      </c>
      <c r="B224" s="90" t="s">
        <v>813</v>
      </c>
      <c r="C224" s="66">
        <f t="shared" si="56"/>
        <v>0</v>
      </c>
      <c r="D224" s="104">
        <v>0</v>
      </c>
      <c r="E224" s="104">
        <v>0</v>
      </c>
      <c r="F224" s="104">
        <v>0</v>
      </c>
      <c r="G224" s="104">
        <v>0</v>
      </c>
      <c r="H224" s="104">
        <v>0</v>
      </c>
      <c r="I224" s="104">
        <v>0</v>
      </c>
      <c r="J224" s="104">
        <v>0</v>
      </c>
      <c r="K224" s="104">
        <v>0</v>
      </c>
      <c r="L224" s="104">
        <v>0</v>
      </c>
      <c r="M224" s="104">
        <v>0</v>
      </c>
      <c r="N224" s="104">
        <v>0</v>
      </c>
      <c r="O224" s="105">
        <v>0</v>
      </c>
    </row>
    <row r="225" spans="1:15" ht="15" hidden="1" x14ac:dyDescent="0.25">
      <c r="A225" s="64">
        <v>6.3</v>
      </c>
      <c r="B225" s="90" t="s">
        <v>814</v>
      </c>
      <c r="C225" s="66">
        <f t="shared" si="56"/>
        <v>0</v>
      </c>
      <c r="D225" s="67">
        <f t="shared" ref="D225:O225" si="69">D226</f>
        <v>0</v>
      </c>
      <c r="E225" s="67">
        <f t="shared" si="69"/>
        <v>0</v>
      </c>
      <c r="F225" s="67">
        <f t="shared" si="69"/>
        <v>0</v>
      </c>
      <c r="G225" s="67">
        <f t="shared" si="69"/>
        <v>0</v>
      </c>
      <c r="H225" s="67">
        <f t="shared" si="69"/>
        <v>0</v>
      </c>
      <c r="I225" s="67">
        <f t="shared" si="69"/>
        <v>0</v>
      </c>
      <c r="J225" s="67">
        <f t="shared" si="69"/>
        <v>0</v>
      </c>
      <c r="K225" s="67">
        <f t="shared" si="69"/>
        <v>0</v>
      </c>
      <c r="L225" s="67">
        <f t="shared" si="69"/>
        <v>0</v>
      </c>
      <c r="M225" s="67">
        <f t="shared" si="69"/>
        <v>0</v>
      </c>
      <c r="N225" s="67">
        <f t="shared" si="69"/>
        <v>0</v>
      </c>
      <c r="O225" s="68">
        <f t="shared" si="69"/>
        <v>0</v>
      </c>
    </row>
    <row r="226" spans="1:15" ht="15" hidden="1" x14ac:dyDescent="0.25">
      <c r="A226" s="69" t="s">
        <v>815</v>
      </c>
      <c r="B226" s="70" t="s">
        <v>816</v>
      </c>
      <c r="C226" s="71">
        <f t="shared" si="56"/>
        <v>0</v>
      </c>
      <c r="D226" s="72">
        <f>SUM(D227)</f>
        <v>0</v>
      </c>
      <c r="E226" s="72">
        <f t="shared" ref="E226:O226" si="70">SUM(E227)</f>
        <v>0</v>
      </c>
      <c r="F226" s="72">
        <f t="shared" si="70"/>
        <v>0</v>
      </c>
      <c r="G226" s="72">
        <f t="shared" si="70"/>
        <v>0</v>
      </c>
      <c r="H226" s="72">
        <f t="shared" si="70"/>
        <v>0</v>
      </c>
      <c r="I226" s="72">
        <f t="shared" si="70"/>
        <v>0</v>
      </c>
      <c r="J226" s="72">
        <f t="shared" si="70"/>
        <v>0</v>
      </c>
      <c r="K226" s="72">
        <f t="shared" si="70"/>
        <v>0</v>
      </c>
      <c r="L226" s="72">
        <f t="shared" si="70"/>
        <v>0</v>
      </c>
      <c r="M226" s="72">
        <f t="shared" si="70"/>
        <v>0</v>
      </c>
      <c r="N226" s="72">
        <f t="shared" si="70"/>
        <v>0</v>
      </c>
      <c r="O226" s="72">
        <f t="shared" si="70"/>
        <v>0</v>
      </c>
    </row>
    <row r="227" spans="1:15" ht="15" hidden="1" x14ac:dyDescent="0.25">
      <c r="A227" s="74" t="s">
        <v>817</v>
      </c>
      <c r="B227" s="75" t="s">
        <v>818</v>
      </c>
      <c r="C227" s="83">
        <f>SUM(D227:O227)</f>
        <v>0</v>
      </c>
      <c r="D227" s="110">
        <v>0</v>
      </c>
      <c r="E227" s="110">
        <v>0</v>
      </c>
      <c r="F227" s="110">
        <v>0</v>
      </c>
      <c r="G227" s="110">
        <v>0</v>
      </c>
      <c r="H227" s="110">
        <v>0</v>
      </c>
      <c r="I227" s="110">
        <v>0</v>
      </c>
      <c r="J227" s="110">
        <v>0</v>
      </c>
      <c r="K227" s="110">
        <v>0</v>
      </c>
      <c r="L227" s="110">
        <v>0</v>
      </c>
      <c r="M227" s="110">
        <v>0</v>
      </c>
      <c r="N227" s="110">
        <v>0</v>
      </c>
      <c r="O227" s="111">
        <v>0</v>
      </c>
    </row>
    <row r="228" spans="1:15" ht="15" hidden="1" x14ac:dyDescent="0.25">
      <c r="A228" s="64">
        <v>6.4</v>
      </c>
      <c r="B228" s="106" t="s">
        <v>819</v>
      </c>
      <c r="C228" s="107">
        <f t="shared" si="56"/>
        <v>0</v>
      </c>
      <c r="D228" s="16">
        <f t="shared" ref="D228:O228" si="71">D229</f>
        <v>0</v>
      </c>
      <c r="E228" s="16">
        <f t="shared" si="71"/>
        <v>0</v>
      </c>
      <c r="F228" s="16">
        <f t="shared" si="71"/>
        <v>0</v>
      </c>
      <c r="G228" s="16">
        <f t="shared" si="71"/>
        <v>0</v>
      </c>
      <c r="H228" s="16">
        <f t="shared" si="71"/>
        <v>0</v>
      </c>
      <c r="I228" s="16">
        <f t="shared" si="71"/>
        <v>0</v>
      </c>
      <c r="J228" s="16">
        <f t="shared" si="71"/>
        <v>0</v>
      </c>
      <c r="K228" s="16">
        <f t="shared" si="71"/>
        <v>0</v>
      </c>
      <c r="L228" s="16">
        <f t="shared" si="71"/>
        <v>0</v>
      </c>
      <c r="M228" s="16">
        <f t="shared" si="71"/>
        <v>0</v>
      </c>
      <c r="N228" s="16">
        <f t="shared" si="71"/>
        <v>0</v>
      </c>
      <c r="O228" s="108">
        <f t="shared" si="71"/>
        <v>0</v>
      </c>
    </row>
    <row r="229" spans="1:15" ht="15" hidden="1" x14ac:dyDescent="0.25">
      <c r="A229" s="69" t="s">
        <v>820</v>
      </c>
      <c r="B229" s="70" t="s">
        <v>502</v>
      </c>
      <c r="C229" s="71">
        <f t="shared" si="56"/>
        <v>0</v>
      </c>
      <c r="D229" s="72">
        <f>SUM(D230)</f>
        <v>0</v>
      </c>
      <c r="E229" s="72">
        <f t="shared" ref="E229:O229" si="72">SUM(E230)</f>
        <v>0</v>
      </c>
      <c r="F229" s="72">
        <f t="shared" si="72"/>
        <v>0</v>
      </c>
      <c r="G229" s="72">
        <f t="shared" si="72"/>
        <v>0</v>
      </c>
      <c r="H229" s="72">
        <f t="shared" si="72"/>
        <v>0</v>
      </c>
      <c r="I229" s="72">
        <f t="shared" si="72"/>
        <v>0</v>
      </c>
      <c r="J229" s="72">
        <f t="shared" si="72"/>
        <v>0</v>
      </c>
      <c r="K229" s="72">
        <f t="shared" si="72"/>
        <v>0</v>
      </c>
      <c r="L229" s="72">
        <f t="shared" si="72"/>
        <v>0</v>
      </c>
      <c r="M229" s="72">
        <f t="shared" si="72"/>
        <v>0</v>
      </c>
      <c r="N229" s="72">
        <f t="shared" si="72"/>
        <v>0</v>
      </c>
      <c r="O229" s="73">
        <f t="shared" si="72"/>
        <v>0</v>
      </c>
    </row>
    <row r="230" spans="1:15" ht="15" hidden="1" x14ac:dyDescent="0.25">
      <c r="A230" s="74" t="s">
        <v>821</v>
      </c>
      <c r="B230" s="75" t="s">
        <v>504</v>
      </c>
      <c r="C230" s="83">
        <f t="shared" si="56"/>
        <v>0</v>
      </c>
      <c r="D230" s="21">
        <v>0</v>
      </c>
      <c r="E230" s="21">
        <v>0</v>
      </c>
      <c r="F230" s="21">
        <v>0</v>
      </c>
      <c r="G230" s="21">
        <v>0</v>
      </c>
      <c r="H230" s="21">
        <v>0</v>
      </c>
      <c r="I230" s="21">
        <v>0</v>
      </c>
      <c r="J230" s="21">
        <v>0</v>
      </c>
      <c r="K230" s="21">
        <v>0</v>
      </c>
      <c r="L230" s="21">
        <v>0</v>
      </c>
      <c r="M230" s="21">
        <v>0</v>
      </c>
      <c r="N230" s="21">
        <v>0</v>
      </c>
      <c r="O230" s="78">
        <v>0</v>
      </c>
    </row>
    <row r="231" spans="1:15" ht="15" hidden="1" x14ac:dyDescent="0.25">
      <c r="A231" s="59">
        <v>7</v>
      </c>
      <c r="B231" s="84" t="s">
        <v>822</v>
      </c>
      <c r="C231" s="85">
        <f t="shared" si="56"/>
        <v>0</v>
      </c>
      <c r="D231" s="61">
        <f>D232+D233+D235+D237+D239</f>
        <v>0</v>
      </c>
      <c r="E231" s="62">
        <f t="shared" ref="E231:O231" si="73">E232+E233+E235+E237+E239</f>
        <v>0</v>
      </c>
      <c r="F231" s="62">
        <f t="shared" si="73"/>
        <v>0</v>
      </c>
      <c r="G231" s="62">
        <f t="shared" si="73"/>
        <v>0</v>
      </c>
      <c r="H231" s="62">
        <f t="shared" si="73"/>
        <v>0</v>
      </c>
      <c r="I231" s="62">
        <f t="shared" si="73"/>
        <v>0</v>
      </c>
      <c r="J231" s="62">
        <f t="shared" si="73"/>
        <v>0</v>
      </c>
      <c r="K231" s="62">
        <f t="shared" si="73"/>
        <v>0</v>
      </c>
      <c r="L231" s="62">
        <f t="shared" si="73"/>
        <v>0</v>
      </c>
      <c r="M231" s="62">
        <f t="shared" si="73"/>
        <v>0</v>
      </c>
      <c r="N231" s="62">
        <f t="shared" si="73"/>
        <v>0</v>
      </c>
      <c r="O231" s="63">
        <f t="shared" si="73"/>
        <v>0</v>
      </c>
    </row>
    <row r="232" spans="1:15" ht="15" hidden="1" x14ac:dyDescent="0.25">
      <c r="A232" s="69">
        <v>7.1</v>
      </c>
      <c r="B232" s="109" t="s">
        <v>823</v>
      </c>
      <c r="C232" s="71">
        <f t="shared" si="56"/>
        <v>0</v>
      </c>
      <c r="D232" s="110">
        <v>0</v>
      </c>
      <c r="E232" s="110">
        <v>0</v>
      </c>
      <c r="F232" s="110">
        <v>0</v>
      </c>
      <c r="G232" s="110">
        <v>0</v>
      </c>
      <c r="H232" s="110">
        <v>0</v>
      </c>
      <c r="I232" s="110">
        <v>0</v>
      </c>
      <c r="J232" s="110">
        <v>0</v>
      </c>
      <c r="K232" s="110">
        <v>0</v>
      </c>
      <c r="L232" s="110">
        <v>0</v>
      </c>
      <c r="M232" s="110">
        <v>0</v>
      </c>
      <c r="N232" s="110">
        <v>0</v>
      </c>
      <c r="O232" s="111">
        <v>0</v>
      </c>
    </row>
    <row r="233" spans="1:15" ht="22.5" hidden="1" x14ac:dyDescent="0.25">
      <c r="A233" s="69">
        <v>7.2</v>
      </c>
      <c r="B233" s="109" t="s">
        <v>824</v>
      </c>
      <c r="C233" s="71">
        <f t="shared" si="56"/>
        <v>0</v>
      </c>
      <c r="D233" s="71">
        <f t="shared" ref="D233:O233" si="74">D234</f>
        <v>0</v>
      </c>
      <c r="E233" s="72">
        <f t="shared" si="74"/>
        <v>0</v>
      </c>
      <c r="F233" s="72">
        <f t="shared" si="74"/>
        <v>0</v>
      </c>
      <c r="G233" s="72">
        <f t="shared" si="74"/>
        <v>0</v>
      </c>
      <c r="H233" s="72">
        <f t="shared" si="74"/>
        <v>0</v>
      </c>
      <c r="I233" s="72">
        <f t="shared" si="74"/>
        <v>0</v>
      </c>
      <c r="J233" s="72">
        <f t="shared" si="74"/>
        <v>0</v>
      </c>
      <c r="K233" s="72">
        <f t="shared" si="74"/>
        <v>0</v>
      </c>
      <c r="L233" s="72">
        <f t="shared" si="74"/>
        <v>0</v>
      </c>
      <c r="M233" s="72">
        <f t="shared" si="74"/>
        <v>0</v>
      </c>
      <c r="N233" s="72">
        <f t="shared" si="74"/>
        <v>0</v>
      </c>
      <c r="O233" s="73">
        <f t="shared" si="74"/>
        <v>0</v>
      </c>
    </row>
    <row r="234" spans="1:15" ht="15" hidden="1" x14ac:dyDescent="0.25">
      <c r="A234" s="74" t="s">
        <v>825</v>
      </c>
      <c r="B234" s="75" t="s">
        <v>826</v>
      </c>
      <c r="C234" s="83">
        <f t="shared" si="56"/>
        <v>0</v>
      </c>
      <c r="D234" s="29">
        <v>0</v>
      </c>
      <c r="E234" s="29">
        <v>0</v>
      </c>
      <c r="F234" s="29">
        <v>0</v>
      </c>
      <c r="G234" s="29">
        <v>0</v>
      </c>
      <c r="H234" s="29">
        <v>0</v>
      </c>
      <c r="I234" s="29">
        <v>0</v>
      </c>
      <c r="J234" s="29">
        <v>0</v>
      </c>
      <c r="K234" s="29">
        <v>0</v>
      </c>
      <c r="L234" s="29">
        <v>0</v>
      </c>
      <c r="M234" s="29">
        <v>0</v>
      </c>
      <c r="N234" s="29">
        <v>0</v>
      </c>
      <c r="O234" s="91">
        <v>0</v>
      </c>
    </row>
    <row r="235" spans="1:15" ht="22.5" hidden="1" x14ac:dyDescent="0.25">
      <c r="A235" s="69">
        <v>7.3</v>
      </c>
      <c r="B235" s="109" t="s">
        <v>827</v>
      </c>
      <c r="C235" s="71">
        <f t="shared" si="56"/>
        <v>0</v>
      </c>
      <c r="D235" s="72">
        <f t="shared" ref="D235:O235" si="75">SUM(D236)</f>
        <v>0</v>
      </c>
      <c r="E235" s="72">
        <f t="shared" si="75"/>
        <v>0</v>
      </c>
      <c r="F235" s="72">
        <f t="shared" si="75"/>
        <v>0</v>
      </c>
      <c r="G235" s="72">
        <f t="shared" si="75"/>
        <v>0</v>
      </c>
      <c r="H235" s="72">
        <f t="shared" si="75"/>
        <v>0</v>
      </c>
      <c r="I235" s="72">
        <f t="shared" si="75"/>
        <v>0</v>
      </c>
      <c r="J235" s="72">
        <f t="shared" si="75"/>
        <v>0</v>
      </c>
      <c r="K235" s="72">
        <f t="shared" si="75"/>
        <v>0</v>
      </c>
      <c r="L235" s="72">
        <f t="shared" si="75"/>
        <v>0</v>
      </c>
      <c r="M235" s="72">
        <f t="shared" si="75"/>
        <v>0</v>
      </c>
      <c r="N235" s="72">
        <f t="shared" si="75"/>
        <v>0</v>
      </c>
      <c r="O235" s="73">
        <f t="shared" si="75"/>
        <v>0</v>
      </c>
    </row>
    <row r="236" spans="1:15" ht="15" hidden="1" x14ac:dyDescent="0.25">
      <c r="A236" s="74" t="s">
        <v>828</v>
      </c>
      <c r="B236" s="75" t="s">
        <v>829</v>
      </c>
      <c r="C236" s="83">
        <f t="shared" si="56"/>
        <v>0</v>
      </c>
      <c r="D236" s="29">
        <v>0</v>
      </c>
      <c r="E236" s="29">
        <v>0</v>
      </c>
      <c r="F236" s="29">
        <v>0</v>
      </c>
      <c r="G236" s="29">
        <v>0</v>
      </c>
      <c r="H236" s="29">
        <v>0</v>
      </c>
      <c r="I236" s="29">
        <v>0</v>
      </c>
      <c r="J236" s="29">
        <v>0</v>
      </c>
      <c r="K236" s="29">
        <v>0</v>
      </c>
      <c r="L236" s="29">
        <v>0</v>
      </c>
      <c r="M236" s="29">
        <v>0</v>
      </c>
      <c r="N236" s="29">
        <v>0</v>
      </c>
      <c r="O236" s="91">
        <v>0</v>
      </c>
    </row>
    <row r="237" spans="1:15" ht="22.5" hidden="1" x14ac:dyDescent="0.25">
      <c r="A237" s="69">
        <v>7.4</v>
      </c>
      <c r="B237" s="109" t="s">
        <v>830</v>
      </c>
      <c r="C237" s="71">
        <f t="shared" si="56"/>
        <v>0</v>
      </c>
      <c r="D237" s="112">
        <f>SUM(D238)</f>
        <v>0</v>
      </c>
      <c r="E237" s="112">
        <f t="shared" ref="E237:O237" si="76">SUM(E238)</f>
        <v>0</v>
      </c>
      <c r="F237" s="112">
        <f t="shared" si="76"/>
        <v>0</v>
      </c>
      <c r="G237" s="112">
        <f t="shared" si="76"/>
        <v>0</v>
      </c>
      <c r="H237" s="112">
        <f t="shared" si="76"/>
        <v>0</v>
      </c>
      <c r="I237" s="112">
        <f t="shared" si="76"/>
        <v>0</v>
      </c>
      <c r="J237" s="112">
        <f t="shared" si="76"/>
        <v>0</v>
      </c>
      <c r="K237" s="112">
        <f t="shared" si="76"/>
        <v>0</v>
      </c>
      <c r="L237" s="112">
        <f t="shared" si="76"/>
        <v>0</v>
      </c>
      <c r="M237" s="112">
        <f t="shared" si="76"/>
        <v>0</v>
      </c>
      <c r="N237" s="112">
        <f t="shared" si="76"/>
        <v>0</v>
      </c>
      <c r="O237" s="113">
        <f t="shared" si="76"/>
        <v>0</v>
      </c>
    </row>
    <row r="238" spans="1:15" ht="22.5" hidden="1" x14ac:dyDescent="0.25">
      <c r="A238" s="74" t="s">
        <v>831</v>
      </c>
      <c r="B238" s="75" t="s">
        <v>832</v>
      </c>
      <c r="C238" s="83">
        <f t="shared" si="56"/>
        <v>0</v>
      </c>
      <c r="D238" s="29">
        <v>0</v>
      </c>
      <c r="E238" s="29">
        <v>0</v>
      </c>
      <c r="F238" s="29">
        <v>0</v>
      </c>
      <c r="G238" s="29">
        <v>0</v>
      </c>
      <c r="H238" s="29">
        <v>0</v>
      </c>
      <c r="I238" s="29">
        <v>0</v>
      </c>
      <c r="J238" s="29">
        <v>0</v>
      </c>
      <c r="K238" s="29">
        <v>0</v>
      </c>
      <c r="L238" s="29">
        <v>0</v>
      </c>
      <c r="M238" s="29">
        <v>0</v>
      </c>
      <c r="N238" s="29">
        <v>0</v>
      </c>
      <c r="O238" s="91">
        <v>0</v>
      </c>
    </row>
    <row r="239" spans="1:15" ht="33.75" hidden="1" x14ac:dyDescent="0.25">
      <c r="A239" s="69">
        <v>7.9</v>
      </c>
      <c r="B239" s="109" t="s">
        <v>833</v>
      </c>
      <c r="C239" s="71">
        <f t="shared" si="56"/>
        <v>0</v>
      </c>
      <c r="D239" s="71">
        <f>SUM(D240:D241)</f>
        <v>0</v>
      </c>
      <c r="E239" s="71">
        <f t="shared" ref="E239:O239" si="77">SUM(E240:E241)</f>
        <v>0</v>
      </c>
      <c r="F239" s="71">
        <f t="shared" si="77"/>
        <v>0</v>
      </c>
      <c r="G239" s="71">
        <f t="shared" si="77"/>
        <v>0</v>
      </c>
      <c r="H239" s="71">
        <f t="shared" si="77"/>
        <v>0</v>
      </c>
      <c r="I239" s="71">
        <f t="shared" si="77"/>
        <v>0</v>
      </c>
      <c r="J239" s="71">
        <f t="shared" si="77"/>
        <v>0</v>
      </c>
      <c r="K239" s="71">
        <f t="shared" si="77"/>
        <v>0</v>
      </c>
      <c r="L239" s="71">
        <f t="shared" si="77"/>
        <v>0</v>
      </c>
      <c r="M239" s="71">
        <f t="shared" si="77"/>
        <v>0</v>
      </c>
      <c r="N239" s="71">
        <f t="shared" si="77"/>
        <v>0</v>
      </c>
      <c r="O239" s="114">
        <f t="shared" si="77"/>
        <v>0</v>
      </c>
    </row>
    <row r="240" spans="1:15" ht="33.75" hidden="1" x14ac:dyDescent="0.25">
      <c r="A240" s="74" t="s">
        <v>834</v>
      </c>
      <c r="B240" s="75" t="s">
        <v>835</v>
      </c>
      <c r="C240" s="83">
        <f>SUM(D240:O240)</f>
        <v>0</v>
      </c>
      <c r="D240" s="29">
        <v>0</v>
      </c>
      <c r="E240" s="29">
        <v>0</v>
      </c>
      <c r="F240" s="29">
        <v>0</v>
      </c>
      <c r="G240" s="29">
        <v>0</v>
      </c>
      <c r="H240" s="29">
        <v>0</v>
      </c>
      <c r="I240" s="29">
        <v>0</v>
      </c>
      <c r="J240" s="29">
        <v>0</v>
      </c>
      <c r="K240" s="29">
        <v>0</v>
      </c>
      <c r="L240" s="29">
        <v>0</v>
      </c>
      <c r="M240" s="29">
        <v>0</v>
      </c>
      <c r="N240" s="29">
        <v>0</v>
      </c>
      <c r="O240" s="91">
        <v>0</v>
      </c>
    </row>
    <row r="241" spans="1:18" ht="45" hidden="1" x14ac:dyDescent="0.25">
      <c r="A241" s="74" t="s">
        <v>836</v>
      </c>
      <c r="B241" s="75" t="s">
        <v>837</v>
      </c>
      <c r="C241" s="83">
        <f t="shared" si="56"/>
        <v>0</v>
      </c>
      <c r="D241" s="29">
        <v>0</v>
      </c>
      <c r="E241" s="29">
        <v>0</v>
      </c>
      <c r="F241" s="29">
        <v>0</v>
      </c>
      <c r="G241" s="29">
        <v>0</v>
      </c>
      <c r="H241" s="29">
        <v>0</v>
      </c>
      <c r="I241" s="29">
        <v>0</v>
      </c>
      <c r="J241" s="29">
        <v>0</v>
      </c>
      <c r="K241" s="29">
        <v>0</v>
      </c>
      <c r="L241" s="29">
        <v>0</v>
      </c>
      <c r="M241" s="29">
        <v>0</v>
      </c>
      <c r="N241" s="29">
        <v>0</v>
      </c>
      <c r="O241" s="91">
        <v>0</v>
      </c>
    </row>
    <row r="242" spans="1:18" ht="15" x14ac:dyDescent="0.25">
      <c r="A242" s="59">
        <v>8</v>
      </c>
      <c r="B242" s="84" t="s">
        <v>385</v>
      </c>
      <c r="C242" s="85">
        <f t="shared" si="56"/>
        <v>87614204</v>
      </c>
      <c r="D242" s="61">
        <f>D243+D247+D253</f>
        <v>7446583</v>
      </c>
      <c r="E242" s="62">
        <f t="shared" ref="E242:O242" si="78">E243+E247+E253</f>
        <v>7446583</v>
      </c>
      <c r="F242" s="62">
        <f t="shared" si="78"/>
        <v>7446583</v>
      </c>
      <c r="G242" s="62">
        <f t="shared" si="78"/>
        <v>7446583</v>
      </c>
      <c r="H242" s="62">
        <f t="shared" si="78"/>
        <v>7446583</v>
      </c>
      <c r="I242" s="62">
        <f t="shared" si="78"/>
        <v>7446583</v>
      </c>
      <c r="J242" s="62">
        <f t="shared" si="78"/>
        <v>7446583</v>
      </c>
      <c r="K242" s="62">
        <f t="shared" si="78"/>
        <v>7446583</v>
      </c>
      <c r="L242" s="62">
        <f t="shared" si="78"/>
        <v>7446583</v>
      </c>
      <c r="M242" s="62">
        <f t="shared" si="78"/>
        <v>7446583</v>
      </c>
      <c r="N242" s="62">
        <f t="shared" si="78"/>
        <v>6574187</v>
      </c>
      <c r="O242" s="63">
        <f t="shared" si="78"/>
        <v>6574187</v>
      </c>
    </row>
    <row r="243" spans="1:18" ht="15" x14ac:dyDescent="0.25">
      <c r="A243" s="64">
        <v>8.1</v>
      </c>
      <c r="B243" s="90" t="s">
        <v>386</v>
      </c>
      <c r="C243" s="66">
        <f t="shared" si="56"/>
        <v>63443880</v>
      </c>
      <c r="D243" s="67">
        <f t="shared" ref="D243:O243" si="79">D244</f>
        <v>5286990</v>
      </c>
      <c r="E243" s="67">
        <f t="shared" si="79"/>
        <v>5286990</v>
      </c>
      <c r="F243" s="67">
        <f t="shared" si="79"/>
        <v>5286990</v>
      </c>
      <c r="G243" s="67">
        <f t="shared" si="79"/>
        <v>5286990</v>
      </c>
      <c r="H243" s="67">
        <f t="shared" si="79"/>
        <v>5286990</v>
      </c>
      <c r="I243" s="67">
        <f t="shared" si="79"/>
        <v>5286990</v>
      </c>
      <c r="J243" s="67">
        <f t="shared" si="79"/>
        <v>5286990</v>
      </c>
      <c r="K243" s="67">
        <f t="shared" si="79"/>
        <v>5286990</v>
      </c>
      <c r="L243" s="67">
        <f t="shared" si="79"/>
        <v>5286990</v>
      </c>
      <c r="M243" s="67">
        <f t="shared" si="79"/>
        <v>5286990</v>
      </c>
      <c r="N243" s="67">
        <f t="shared" si="79"/>
        <v>5286990</v>
      </c>
      <c r="O243" s="68">
        <f t="shared" si="79"/>
        <v>5286990</v>
      </c>
    </row>
    <row r="244" spans="1:18" ht="15" x14ac:dyDescent="0.25">
      <c r="A244" s="69" t="s">
        <v>838</v>
      </c>
      <c r="B244" s="115" t="s">
        <v>839</v>
      </c>
      <c r="C244" s="71">
        <f t="shared" si="56"/>
        <v>63443880</v>
      </c>
      <c r="D244" s="72">
        <f>SUM(D245:D246)</f>
        <v>5286990</v>
      </c>
      <c r="E244" s="72">
        <f t="shared" ref="E244:O244" si="80">SUM(E245:E246)</f>
        <v>5286990</v>
      </c>
      <c r="F244" s="72">
        <f t="shared" si="80"/>
        <v>5286990</v>
      </c>
      <c r="G244" s="72">
        <f t="shared" si="80"/>
        <v>5286990</v>
      </c>
      <c r="H244" s="72">
        <f t="shared" si="80"/>
        <v>5286990</v>
      </c>
      <c r="I244" s="72">
        <f t="shared" si="80"/>
        <v>5286990</v>
      </c>
      <c r="J244" s="72">
        <f t="shared" si="80"/>
        <v>5286990</v>
      </c>
      <c r="K244" s="72">
        <f t="shared" si="80"/>
        <v>5286990</v>
      </c>
      <c r="L244" s="72">
        <f t="shared" si="80"/>
        <v>5286990</v>
      </c>
      <c r="M244" s="72">
        <f t="shared" si="80"/>
        <v>5286990</v>
      </c>
      <c r="N244" s="72">
        <f t="shared" si="80"/>
        <v>5286990</v>
      </c>
      <c r="O244" s="73">
        <f t="shared" si="80"/>
        <v>5286990</v>
      </c>
    </row>
    <row r="245" spans="1:18" ht="15" x14ac:dyDescent="0.25">
      <c r="A245" s="74" t="s">
        <v>840</v>
      </c>
      <c r="B245" s="99" t="s">
        <v>841</v>
      </c>
      <c r="C245" s="83">
        <f t="shared" si="56"/>
        <v>62321004</v>
      </c>
      <c r="D245" s="21">
        <v>5193417</v>
      </c>
      <c r="E245" s="21">
        <v>5193417</v>
      </c>
      <c r="F245" s="21">
        <v>5193417</v>
      </c>
      <c r="G245" s="21">
        <v>5193417</v>
      </c>
      <c r="H245" s="21">
        <v>5193417</v>
      </c>
      <c r="I245" s="21">
        <v>5193417</v>
      </c>
      <c r="J245" s="21">
        <v>5193417</v>
      </c>
      <c r="K245" s="21">
        <v>5193417</v>
      </c>
      <c r="L245" s="21">
        <v>5193417</v>
      </c>
      <c r="M245" s="21">
        <v>5193417</v>
      </c>
      <c r="N245" s="21">
        <v>5193417</v>
      </c>
      <c r="O245" s="21">
        <v>5193417</v>
      </c>
      <c r="P245" s="4"/>
      <c r="Q245" s="154"/>
      <c r="R245" s="154"/>
    </row>
    <row r="246" spans="1:18" ht="15" x14ac:dyDescent="0.25">
      <c r="A246" s="74" t="s">
        <v>842</v>
      </c>
      <c r="B246" s="99" t="s">
        <v>843</v>
      </c>
      <c r="C246" s="83">
        <f t="shared" si="56"/>
        <v>1122876</v>
      </c>
      <c r="D246" s="21">
        <v>93573</v>
      </c>
      <c r="E246" s="21">
        <v>93573</v>
      </c>
      <c r="F246" s="21">
        <v>93573</v>
      </c>
      <c r="G246" s="21">
        <v>93573</v>
      </c>
      <c r="H246" s="21">
        <v>93573</v>
      </c>
      <c r="I246" s="21">
        <v>93573</v>
      </c>
      <c r="J246" s="21">
        <v>93573</v>
      </c>
      <c r="K246" s="21">
        <v>93573</v>
      </c>
      <c r="L246" s="21">
        <v>93573</v>
      </c>
      <c r="M246" s="21">
        <v>93573</v>
      </c>
      <c r="N246" s="21">
        <v>93573</v>
      </c>
      <c r="O246" s="21">
        <v>93573</v>
      </c>
      <c r="P246" s="4"/>
      <c r="Q246" s="154"/>
      <c r="R246" s="160"/>
    </row>
    <row r="247" spans="1:18" ht="15" x14ac:dyDescent="0.25">
      <c r="A247" s="64">
        <v>8.1999999999999993</v>
      </c>
      <c r="B247" s="90" t="s">
        <v>393</v>
      </c>
      <c r="C247" s="66">
        <f t="shared" si="56"/>
        <v>24170324</v>
      </c>
      <c r="D247" s="67">
        <f t="shared" ref="D247:O247" si="81">D248</f>
        <v>2159593</v>
      </c>
      <c r="E247" s="67">
        <f t="shared" si="81"/>
        <v>2159593</v>
      </c>
      <c r="F247" s="67">
        <f t="shared" si="81"/>
        <v>2159593</v>
      </c>
      <c r="G247" s="67">
        <f t="shared" si="81"/>
        <v>2159593</v>
      </c>
      <c r="H247" s="67">
        <f t="shared" si="81"/>
        <v>2159593</v>
      </c>
      <c r="I247" s="67">
        <f t="shared" si="81"/>
        <v>2159593</v>
      </c>
      <c r="J247" s="67">
        <f t="shared" si="81"/>
        <v>2159593</v>
      </c>
      <c r="K247" s="67">
        <f t="shared" si="81"/>
        <v>2159593</v>
      </c>
      <c r="L247" s="67">
        <f t="shared" si="81"/>
        <v>2159593</v>
      </c>
      <c r="M247" s="67">
        <f t="shared" si="81"/>
        <v>2159593</v>
      </c>
      <c r="N247" s="67">
        <f t="shared" si="81"/>
        <v>1287197</v>
      </c>
      <c r="O247" s="68">
        <f t="shared" si="81"/>
        <v>1287197</v>
      </c>
    </row>
    <row r="248" spans="1:18" ht="15" x14ac:dyDescent="0.25">
      <c r="A248" s="69" t="s">
        <v>844</v>
      </c>
      <c r="B248" s="70" t="s">
        <v>845</v>
      </c>
      <c r="C248" s="71">
        <f>SUM(D248:O248)</f>
        <v>24170324</v>
      </c>
      <c r="D248" s="72">
        <f>SUM(D249:D252)</f>
        <v>2159593</v>
      </c>
      <c r="E248" s="72">
        <f t="shared" ref="E248:O248" si="82">SUM(E249:E252)</f>
        <v>2159593</v>
      </c>
      <c r="F248" s="72">
        <f t="shared" si="82"/>
        <v>2159593</v>
      </c>
      <c r="G248" s="72">
        <f t="shared" si="82"/>
        <v>2159593</v>
      </c>
      <c r="H248" s="72">
        <f t="shared" si="82"/>
        <v>2159593</v>
      </c>
      <c r="I248" s="72">
        <f t="shared" si="82"/>
        <v>2159593</v>
      </c>
      <c r="J248" s="72">
        <f t="shared" si="82"/>
        <v>2159593</v>
      </c>
      <c r="K248" s="72">
        <f t="shared" si="82"/>
        <v>2159593</v>
      </c>
      <c r="L248" s="72">
        <f t="shared" si="82"/>
        <v>2159593</v>
      </c>
      <c r="M248" s="72">
        <f t="shared" si="82"/>
        <v>2159593</v>
      </c>
      <c r="N248" s="72">
        <f t="shared" si="82"/>
        <v>1287197</v>
      </c>
      <c r="O248" s="73">
        <f t="shared" si="82"/>
        <v>1287197</v>
      </c>
    </row>
    <row r="249" spans="1:18" ht="15" x14ac:dyDescent="0.25">
      <c r="A249" s="74" t="s">
        <v>846</v>
      </c>
      <c r="B249" s="99" t="s">
        <v>847</v>
      </c>
      <c r="C249" s="83">
        <f t="shared" si="56"/>
        <v>8715240</v>
      </c>
      <c r="D249" s="21">
        <v>871524</v>
      </c>
      <c r="E249" s="21">
        <v>871524</v>
      </c>
      <c r="F249" s="21">
        <v>871524</v>
      </c>
      <c r="G249" s="21">
        <v>871524</v>
      </c>
      <c r="H249" s="21">
        <v>871524</v>
      </c>
      <c r="I249" s="21">
        <v>871524</v>
      </c>
      <c r="J249" s="21">
        <v>871524</v>
      </c>
      <c r="K249" s="21">
        <v>871524</v>
      </c>
      <c r="L249" s="21">
        <v>871524</v>
      </c>
      <c r="M249" s="21">
        <v>871524</v>
      </c>
      <c r="N249" s="21">
        <v>0</v>
      </c>
      <c r="O249" s="78">
        <v>0</v>
      </c>
    </row>
    <row r="250" spans="1:18" ht="22.5" x14ac:dyDescent="0.25">
      <c r="A250" s="74" t="s">
        <v>848</v>
      </c>
      <c r="B250" s="99" t="s">
        <v>849</v>
      </c>
      <c r="C250" s="83">
        <f t="shared" si="56"/>
        <v>8720</v>
      </c>
      <c r="D250" s="21">
        <v>872</v>
      </c>
      <c r="E250" s="21">
        <v>872</v>
      </c>
      <c r="F250" s="21">
        <v>872</v>
      </c>
      <c r="G250" s="21">
        <v>872</v>
      </c>
      <c r="H250" s="21">
        <v>872</v>
      </c>
      <c r="I250" s="21">
        <v>872</v>
      </c>
      <c r="J250" s="21">
        <v>872</v>
      </c>
      <c r="K250" s="21">
        <v>872</v>
      </c>
      <c r="L250" s="21">
        <v>872</v>
      </c>
      <c r="M250" s="21">
        <v>872</v>
      </c>
      <c r="N250" s="21">
        <v>0</v>
      </c>
      <c r="O250" s="78">
        <v>0</v>
      </c>
      <c r="P250" s="154"/>
    </row>
    <row r="251" spans="1:18" ht="15" x14ac:dyDescent="0.25">
      <c r="A251" s="74" t="s">
        <v>850</v>
      </c>
      <c r="B251" s="99" t="s">
        <v>851</v>
      </c>
      <c r="C251" s="83">
        <f t="shared" si="56"/>
        <v>15430944</v>
      </c>
      <c r="D251" s="21">
        <v>1285912</v>
      </c>
      <c r="E251" s="21">
        <v>1285912</v>
      </c>
      <c r="F251" s="21">
        <v>1285912</v>
      </c>
      <c r="G251" s="21">
        <v>1285912</v>
      </c>
      <c r="H251" s="21">
        <v>1285912</v>
      </c>
      <c r="I251" s="21">
        <v>1285912</v>
      </c>
      <c r="J251" s="21">
        <v>1285912</v>
      </c>
      <c r="K251" s="21">
        <v>1285912</v>
      </c>
      <c r="L251" s="21">
        <v>1285912</v>
      </c>
      <c r="M251" s="21">
        <v>1285912</v>
      </c>
      <c r="N251" s="21">
        <v>1285912</v>
      </c>
      <c r="O251" s="21">
        <v>1285912</v>
      </c>
    </row>
    <row r="252" spans="1:18" ht="22.5" x14ac:dyDescent="0.25">
      <c r="A252" s="74" t="s">
        <v>852</v>
      </c>
      <c r="B252" s="99" t="s">
        <v>853</v>
      </c>
      <c r="C252" s="83">
        <f t="shared" si="56"/>
        <v>15420</v>
      </c>
      <c r="D252" s="21">
        <v>1285</v>
      </c>
      <c r="E252" s="21">
        <v>1285</v>
      </c>
      <c r="F252" s="21">
        <v>1285</v>
      </c>
      <c r="G252" s="21">
        <v>1285</v>
      </c>
      <c r="H252" s="21">
        <v>1285</v>
      </c>
      <c r="I252" s="21">
        <v>1285</v>
      </c>
      <c r="J252" s="21">
        <v>1285</v>
      </c>
      <c r="K252" s="21">
        <v>1285</v>
      </c>
      <c r="L252" s="21">
        <v>1285</v>
      </c>
      <c r="M252" s="21">
        <v>1285</v>
      </c>
      <c r="N252" s="21">
        <v>1285</v>
      </c>
      <c r="O252" s="21">
        <v>1285</v>
      </c>
    </row>
    <row r="253" spans="1:18" ht="15" x14ac:dyDescent="0.25">
      <c r="A253" s="64">
        <v>8.3000000000000007</v>
      </c>
      <c r="B253" s="90" t="s">
        <v>399</v>
      </c>
      <c r="C253" s="66">
        <f t="shared" si="56"/>
        <v>0</v>
      </c>
      <c r="D253" s="67">
        <f t="shared" ref="D253:O253" si="83">SUM(D254)</f>
        <v>0</v>
      </c>
      <c r="E253" s="67">
        <f t="shared" si="83"/>
        <v>0</v>
      </c>
      <c r="F253" s="67">
        <f t="shared" si="83"/>
        <v>0</v>
      </c>
      <c r="G253" s="67">
        <f t="shared" si="83"/>
        <v>0</v>
      </c>
      <c r="H253" s="67">
        <f t="shared" si="83"/>
        <v>0</v>
      </c>
      <c r="I253" s="67">
        <f t="shared" si="83"/>
        <v>0</v>
      </c>
      <c r="J253" s="67">
        <f t="shared" si="83"/>
        <v>0</v>
      </c>
      <c r="K253" s="67">
        <f t="shared" si="83"/>
        <v>0</v>
      </c>
      <c r="L253" s="67">
        <f t="shared" si="83"/>
        <v>0</v>
      </c>
      <c r="M253" s="67">
        <f t="shared" si="83"/>
        <v>0</v>
      </c>
      <c r="N253" s="67">
        <f t="shared" si="83"/>
        <v>0</v>
      </c>
      <c r="O253" s="68">
        <f t="shared" si="83"/>
        <v>0</v>
      </c>
    </row>
    <row r="254" spans="1:18" ht="15" x14ac:dyDescent="0.25">
      <c r="A254" s="69" t="s">
        <v>854</v>
      </c>
      <c r="B254" s="115" t="s">
        <v>855</v>
      </c>
      <c r="C254" s="71">
        <f t="shared" si="56"/>
        <v>0</v>
      </c>
      <c r="D254" s="72">
        <f>SUM(D255:D257)</f>
        <v>0</v>
      </c>
      <c r="E254" s="72">
        <f t="shared" ref="E254:O254" si="84">SUM(E255:E257)</f>
        <v>0</v>
      </c>
      <c r="F254" s="72">
        <f t="shared" si="84"/>
        <v>0</v>
      </c>
      <c r="G254" s="72">
        <f t="shared" si="84"/>
        <v>0</v>
      </c>
      <c r="H254" s="72">
        <f t="shared" si="84"/>
        <v>0</v>
      </c>
      <c r="I254" s="72">
        <f t="shared" si="84"/>
        <v>0</v>
      </c>
      <c r="J254" s="72">
        <f t="shared" si="84"/>
        <v>0</v>
      </c>
      <c r="K254" s="72">
        <f t="shared" si="84"/>
        <v>0</v>
      </c>
      <c r="L254" s="72">
        <f t="shared" si="84"/>
        <v>0</v>
      </c>
      <c r="M254" s="72">
        <f t="shared" si="84"/>
        <v>0</v>
      </c>
      <c r="N254" s="72">
        <f t="shared" si="84"/>
        <v>0</v>
      </c>
      <c r="O254" s="73">
        <f t="shared" si="84"/>
        <v>0</v>
      </c>
    </row>
    <row r="255" spans="1:18" ht="15" x14ac:dyDescent="0.25">
      <c r="A255" s="74" t="s">
        <v>856</v>
      </c>
      <c r="B255" s="99" t="s">
        <v>857</v>
      </c>
      <c r="C255" s="83">
        <f t="shared" si="56"/>
        <v>0</v>
      </c>
      <c r="D255" s="29">
        <v>0</v>
      </c>
      <c r="E255" s="29">
        <v>0</v>
      </c>
      <c r="F255" s="29">
        <v>0</v>
      </c>
      <c r="G255" s="29">
        <v>0</v>
      </c>
      <c r="H255" s="29">
        <v>0</v>
      </c>
      <c r="I255" s="29">
        <v>0</v>
      </c>
      <c r="J255" s="29">
        <v>0</v>
      </c>
      <c r="K255" s="29">
        <v>0</v>
      </c>
      <c r="L255" s="29">
        <v>0</v>
      </c>
      <c r="M255" s="29">
        <v>0</v>
      </c>
      <c r="N255" s="29">
        <v>0</v>
      </c>
      <c r="O255" s="29">
        <v>0</v>
      </c>
    </row>
    <row r="256" spans="1:18" ht="15" x14ac:dyDescent="0.25">
      <c r="A256" s="74" t="s">
        <v>858</v>
      </c>
      <c r="B256" s="99" t="s">
        <v>859</v>
      </c>
      <c r="C256" s="83">
        <f t="shared" si="56"/>
        <v>0</v>
      </c>
      <c r="D256" s="29">
        <v>0</v>
      </c>
      <c r="E256" s="29">
        <v>0</v>
      </c>
      <c r="F256" s="29">
        <v>0</v>
      </c>
      <c r="G256" s="29">
        <v>0</v>
      </c>
      <c r="H256" s="29">
        <v>0</v>
      </c>
      <c r="I256" s="29">
        <v>0</v>
      </c>
      <c r="J256" s="29">
        <v>0</v>
      </c>
      <c r="K256" s="29">
        <v>0</v>
      </c>
      <c r="L256" s="29">
        <v>0</v>
      </c>
      <c r="M256" s="29">
        <v>0</v>
      </c>
      <c r="N256" s="29">
        <v>0</v>
      </c>
      <c r="O256" s="91">
        <v>0</v>
      </c>
    </row>
    <row r="257" spans="1:15" ht="15" x14ac:dyDescent="0.25">
      <c r="A257" s="74" t="s">
        <v>860</v>
      </c>
      <c r="B257" s="99" t="s">
        <v>861</v>
      </c>
      <c r="C257" s="83">
        <f t="shared" si="56"/>
        <v>0</v>
      </c>
      <c r="D257" s="29">
        <v>0</v>
      </c>
      <c r="E257" s="29">
        <v>0</v>
      </c>
      <c r="F257" s="29">
        <v>0</v>
      </c>
      <c r="G257" s="29">
        <v>0</v>
      </c>
      <c r="H257" s="29">
        <v>0</v>
      </c>
      <c r="I257" s="29">
        <v>0</v>
      </c>
      <c r="J257" s="29">
        <v>0</v>
      </c>
      <c r="K257" s="29">
        <v>0</v>
      </c>
      <c r="L257" s="29">
        <v>0</v>
      </c>
      <c r="M257" s="29">
        <v>0</v>
      </c>
      <c r="N257" s="29">
        <v>0</v>
      </c>
      <c r="O257" s="91">
        <v>0</v>
      </c>
    </row>
    <row r="258" spans="1:15" ht="15" x14ac:dyDescent="0.25">
      <c r="A258" s="59">
        <v>9</v>
      </c>
      <c r="B258" s="116" t="s">
        <v>862</v>
      </c>
      <c r="C258" s="85">
        <f t="shared" si="56"/>
        <v>0</v>
      </c>
      <c r="D258" s="61">
        <f>D259+D262+D263+D268+D272+D273</f>
        <v>0</v>
      </c>
      <c r="E258" s="62">
        <f t="shared" ref="E258:O258" si="85">E259+E262+E263+E268+E272+E273</f>
        <v>0</v>
      </c>
      <c r="F258" s="62">
        <f t="shared" si="85"/>
        <v>0</v>
      </c>
      <c r="G258" s="62">
        <f t="shared" si="85"/>
        <v>0</v>
      </c>
      <c r="H258" s="62">
        <f t="shared" si="85"/>
        <v>0</v>
      </c>
      <c r="I258" s="62">
        <f t="shared" si="85"/>
        <v>0</v>
      </c>
      <c r="J258" s="62">
        <f t="shared" si="85"/>
        <v>0</v>
      </c>
      <c r="K258" s="62">
        <f t="shared" si="85"/>
        <v>0</v>
      </c>
      <c r="L258" s="62">
        <f t="shared" si="85"/>
        <v>0</v>
      </c>
      <c r="M258" s="62">
        <f t="shared" si="85"/>
        <v>0</v>
      </c>
      <c r="N258" s="62">
        <f t="shared" si="85"/>
        <v>0</v>
      </c>
      <c r="O258" s="63">
        <f t="shared" si="85"/>
        <v>0</v>
      </c>
    </row>
    <row r="259" spans="1:15" x14ac:dyDescent="0.3">
      <c r="A259" s="64">
        <v>9.1</v>
      </c>
      <c r="B259" s="90" t="s">
        <v>203</v>
      </c>
      <c r="C259" s="66">
        <f t="shared" si="56"/>
        <v>0</v>
      </c>
      <c r="D259" s="67">
        <f t="shared" ref="D259:O260" si="86">D260</f>
        <v>0</v>
      </c>
      <c r="E259" s="67">
        <f t="shared" si="86"/>
        <v>0</v>
      </c>
      <c r="F259" s="67">
        <f t="shared" si="86"/>
        <v>0</v>
      </c>
      <c r="G259" s="67">
        <f t="shared" si="86"/>
        <v>0</v>
      </c>
      <c r="H259" s="67">
        <f t="shared" si="86"/>
        <v>0</v>
      </c>
      <c r="I259" s="67">
        <f t="shared" si="86"/>
        <v>0</v>
      </c>
      <c r="J259" s="67">
        <f t="shared" si="86"/>
        <v>0</v>
      </c>
      <c r="K259" s="67">
        <f t="shared" si="86"/>
        <v>0</v>
      </c>
      <c r="L259" s="67">
        <f t="shared" si="86"/>
        <v>0</v>
      </c>
      <c r="M259" s="67">
        <f t="shared" si="86"/>
        <v>0</v>
      </c>
      <c r="N259" s="67">
        <f t="shared" si="86"/>
        <v>0</v>
      </c>
      <c r="O259" s="68">
        <f t="shared" si="86"/>
        <v>0</v>
      </c>
    </row>
    <row r="260" spans="1:15" x14ac:dyDescent="0.3">
      <c r="A260" s="69" t="s">
        <v>863</v>
      </c>
      <c r="B260" s="115" t="s">
        <v>864</v>
      </c>
      <c r="C260" s="71">
        <f t="shared" si="56"/>
        <v>0</v>
      </c>
      <c r="D260" s="72">
        <f t="shared" si="86"/>
        <v>0</v>
      </c>
      <c r="E260" s="72">
        <f t="shared" si="86"/>
        <v>0</v>
      </c>
      <c r="F260" s="72">
        <f t="shared" si="86"/>
        <v>0</v>
      </c>
      <c r="G260" s="72">
        <f t="shared" si="86"/>
        <v>0</v>
      </c>
      <c r="H260" s="72">
        <f t="shared" si="86"/>
        <v>0</v>
      </c>
      <c r="I260" s="72">
        <f t="shared" si="86"/>
        <v>0</v>
      </c>
      <c r="J260" s="72">
        <f t="shared" si="86"/>
        <v>0</v>
      </c>
      <c r="K260" s="72">
        <f t="shared" si="86"/>
        <v>0</v>
      </c>
      <c r="L260" s="72">
        <f t="shared" si="86"/>
        <v>0</v>
      </c>
      <c r="M260" s="72">
        <f t="shared" si="86"/>
        <v>0</v>
      </c>
      <c r="N260" s="72">
        <f t="shared" si="86"/>
        <v>0</v>
      </c>
      <c r="O260" s="73">
        <f t="shared" si="86"/>
        <v>0</v>
      </c>
    </row>
    <row r="261" spans="1:15" x14ac:dyDescent="0.3">
      <c r="A261" s="74" t="s">
        <v>865</v>
      </c>
      <c r="B261" s="99" t="s">
        <v>864</v>
      </c>
      <c r="C261" s="83">
        <f t="shared" si="56"/>
        <v>0</v>
      </c>
      <c r="D261" s="21">
        <v>0</v>
      </c>
      <c r="E261" s="21">
        <v>0</v>
      </c>
      <c r="F261" s="21">
        <v>0</v>
      </c>
      <c r="G261" s="21">
        <v>0</v>
      </c>
      <c r="H261" s="21">
        <v>0</v>
      </c>
      <c r="I261" s="21">
        <v>0</v>
      </c>
      <c r="J261" s="21">
        <v>0</v>
      </c>
      <c r="K261" s="21">
        <v>0</v>
      </c>
      <c r="L261" s="21">
        <v>0</v>
      </c>
      <c r="M261" s="21">
        <v>0</v>
      </c>
      <c r="N261" s="21">
        <v>0</v>
      </c>
      <c r="O261" s="78">
        <v>0</v>
      </c>
    </row>
    <row r="262" spans="1:15" x14ac:dyDescent="0.3">
      <c r="A262" s="64">
        <v>9.1999999999999993</v>
      </c>
      <c r="B262" s="90" t="s">
        <v>866</v>
      </c>
      <c r="C262" s="66">
        <f t="shared" si="56"/>
        <v>0</v>
      </c>
      <c r="D262" s="86">
        <v>0</v>
      </c>
      <c r="E262" s="86">
        <v>0</v>
      </c>
      <c r="F262" s="86">
        <v>0</v>
      </c>
      <c r="G262" s="86">
        <v>0</v>
      </c>
      <c r="H262" s="86">
        <v>0</v>
      </c>
      <c r="I262" s="86">
        <v>0</v>
      </c>
      <c r="J262" s="86">
        <v>0</v>
      </c>
      <c r="K262" s="86">
        <v>0</v>
      </c>
      <c r="L262" s="86">
        <v>0</v>
      </c>
      <c r="M262" s="86">
        <v>0</v>
      </c>
      <c r="N262" s="86">
        <v>0</v>
      </c>
      <c r="O262" s="87">
        <v>0</v>
      </c>
    </row>
    <row r="263" spans="1:15" ht="15" x14ac:dyDescent="0.25">
      <c r="A263" s="64">
        <v>9.3000000000000007</v>
      </c>
      <c r="B263" s="90" t="s">
        <v>219</v>
      </c>
      <c r="C263" s="66">
        <f t="shared" si="56"/>
        <v>0</v>
      </c>
      <c r="D263" s="67">
        <f>D264+D266</f>
        <v>0</v>
      </c>
      <c r="E263" s="67">
        <f t="shared" ref="E263:O263" si="87">E264+E266</f>
        <v>0</v>
      </c>
      <c r="F263" s="67">
        <f t="shared" si="87"/>
        <v>0</v>
      </c>
      <c r="G263" s="67">
        <f t="shared" si="87"/>
        <v>0</v>
      </c>
      <c r="H263" s="67">
        <f t="shared" si="87"/>
        <v>0</v>
      </c>
      <c r="I263" s="67">
        <f t="shared" si="87"/>
        <v>0</v>
      </c>
      <c r="J263" s="67">
        <f t="shared" si="87"/>
        <v>0</v>
      </c>
      <c r="K263" s="67">
        <f t="shared" si="87"/>
        <v>0</v>
      </c>
      <c r="L263" s="67">
        <f t="shared" si="87"/>
        <v>0</v>
      </c>
      <c r="M263" s="67">
        <f t="shared" si="87"/>
        <v>0</v>
      </c>
      <c r="N263" s="67">
        <f t="shared" si="87"/>
        <v>0</v>
      </c>
      <c r="O263" s="68">
        <f t="shared" si="87"/>
        <v>0</v>
      </c>
    </row>
    <row r="264" spans="1:15" ht="15" x14ac:dyDescent="0.25">
      <c r="A264" s="69" t="s">
        <v>867</v>
      </c>
      <c r="B264" s="115" t="s">
        <v>868</v>
      </c>
      <c r="C264" s="71">
        <f t="shared" si="56"/>
        <v>0</v>
      </c>
      <c r="D264" s="72">
        <f>SUM(D265)</f>
        <v>0</v>
      </c>
      <c r="E264" s="72">
        <f t="shared" ref="E264:O264" si="88">SUM(E265)</f>
        <v>0</v>
      </c>
      <c r="F264" s="72">
        <f t="shared" si="88"/>
        <v>0</v>
      </c>
      <c r="G264" s="72">
        <f t="shared" si="88"/>
        <v>0</v>
      </c>
      <c r="H264" s="72">
        <f t="shared" si="88"/>
        <v>0</v>
      </c>
      <c r="I264" s="72">
        <f t="shared" si="88"/>
        <v>0</v>
      </c>
      <c r="J264" s="72">
        <f t="shared" si="88"/>
        <v>0</v>
      </c>
      <c r="K264" s="72">
        <f t="shared" si="88"/>
        <v>0</v>
      </c>
      <c r="L264" s="72">
        <f t="shared" si="88"/>
        <v>0</v>
      </c>
      <c r="M264" s="72">
        <f t="shared" si="88"/>
        <v>0</v>
      </c>
      <c r="N264" s="72">
        <f t="shared" si="88"/>
        <v>0</v>
      </c>
      <c r="O264" s="73">
        <f t="shared" si="88"/>
        <v>0</v>
      </c>
    </row>
    <row r="265" spans="1:15" ht="15" x14ac:dyDescent="0.25">
      <c r="A265" s="74" t="s">
        <v>869</v>
      </c>
      <c r="B265" s="99" t="s">
        <v>868</v>
      </c>
      <c r="C265" s="83">
        <f t="shared" si="56"/>
        <v>0</v>
      </c>
      <c r="D265" s="21">
        <v>0</v>
      </c>
      <c r="E265" s="21">
        <v>0</v>
      </c>
      <c r="F265" s="21">
        <v>0</v>
      </c>
      <c r="G265" s="21">
        <v>0</v>
      </c>
      <c r="H265" s="21">
        <v>0</v>
      </c>
      <c r="I265" s="21">
        <v>0</v>
      </c>
      <c r="J265" s="21">
        <v>0</v>
      </c>
      <c r="K265" s="21">
        <v>0</v>
      </c>
      <c r="L265" s="21">
        <v>0</v>
      </c>
      <c r="M265" s="21">
        <v>0</v>
      </c>
      <c r="N265" s="21">
        <v>0</v>
      </c>
      <c r="O265" s="78">
        <v>0</v>
      </c>
    </row>
    <row r="266" spans="1:15" ht="15" x14ac:dyDescent="0.25">
      <c r="A266" s="69" t="s">
        <v>870</v>
      </c>
      <c r="B266" s="115" t="s">
        <v>871</v>
      </c>
      <c r="C266" s="95">
        <f t="shared" si="56"/>
        <v>0</v>
      </c>
      <c r="D266" s="117">
        <f>SUM(D267)</f>
        <v>0</v>
      </c>
      <c r="E266" s="117">
        <f t="shared" ref="E266:O266" si="89">SUM(E267)</f>
        <v>0</v>
      </c>
      <c r="F266" s="117">
        <f t="shared" si="89"/>
        <v>0</v>
      </c>
      <c r="G266" s="117">
        <f t="shared" si="89"/>
        <v>0</v>
      </c>
      <c r="H266" s="117">
        <f t="shared" si="89"/>
        <v>0</v>
      </c>
      <c r="I266" s="117">
        <f t="shared" si="89"/>
        <v>0</v>
      </c>
      <c r="J266" s="117">
        <f t="shared" si="89"/>
        <v>0</v>
      </c>
      <c r="K266" s="117">
        <f t="shared" si="89"/>
        <v>0</v>
      </c>
      <c r="L266" s="117">
        <f t="shared" si="89"/>
        <v>0</v>
      </c>
      <c r="M266" s="117">
        <f t="shared" si="89"/>
        <v>0</v>
      </c>
      <c r="N266" s="117">
        <f t="shared" si="89"/>
        <v>0</v>
      </c>
      <c r="O266" s="118">
        <f t="shared" si="89"/>
        <v>0</v>
      </c>
    </row>
    <row r="267" spans="1:15" ht="15" x14ac:dyDescent="0.25">
      <c r="A267" s="74" t="s">
        <v>872</v>
      </c>
      <c r="B267" s="99" t="s">
        <v>871</v>
      </c>
      <c r="C267" s="83">
        <f t="shared" si="56"/>
        <v>0</v>
      </c>
      <c r="D267" s="21">
        <v>0</v>
      </c>
      <c r="E267" s="21">
        <v>0</v>
      </c>
      <c r="F267" s="21">
        <v>0</v>
      </c>
      <c r="G267" s="21">
        <v>0</v>
      </c>
      <c r="H267" s="21">
        <v>0</v>
      </c>
      <c r="I267" s="21">
        <v>0</v>
      </c>
      <c r="J267" s="21">
        <v>0</v>
      </c>
      <c r="K267" s="21">
        <v>0</v>
      </c>
      <c r="L267" s="21">
        <v>0</v>
      </c>
      <c r="M267" s="21">
        <v>0</v>
      </c>
      <c r="N267" s="21">
        <v>0</v>
      </c>
      <c r="O267" s="78">
        <v>0</v>
      </c>
    </row>
    <row r="268" spans="1:15" ht="15" x14ac:dyDescent="0.25">
      <c r="A268" s="64">
        <v>9.4</v>
      </c>
      <c r="B268" s="90" t="s">
        <v>229</v>
      </c>
      <c r="C268" s="66">
        <f t="shared" ref="C268:C292" si="90">SUM(D268:O268)</f>
        <v>0</v>
      </c>
      <c r="D268" s="67">
        <f t="shared" ref="D268:O268" si="91">D269</f>
        <v>0</v>
      </c>
      <c r="E268" s="67">
        <f t="shared" si="91"/>
        <v>0</v>
      </c>
      <c r="F268" s="67">
        <f t="shared" si="91"/>
        <v>0</v>
      </c>
      <c r="G268" s="67">
        <f t="shared" si="91"/>
        <v>0</v>
      </c>
      <c r="H268" s="67">
        <f t="shared" si="91"/>
        <v>0</v>
      </c>
      <c r="I268" s="67">
        <f t="shared" si="91"/>
        <v>0</v>
      </c>
      <c r="J268" s="67">
        <f t="shared" si="91"/>
        <v>0</v>
      </c>
      <c r="K268" s="67">
        <f t="shared" si="91"/>
        <v>0</v>
      </c>
      <c r="L268" s="67">
        <f t="shared" si="91"/>
        <v>0</v>
      </c>
      <c r="M268" s="67">
        <f t="shared" si="91"/>
        <v>0</v>
      </c>
      <c r="N268" s="67">
        <f t="shared" si="91"/>
        <v>0</v>
      </c>
      <c r="O268" s="68">
        <f t="shared" si="91"/>
        <v>0</v>
      </c>
    </row>
    <row r="269" spans="1:15" ht="15" x14ac:dyDescent="0.25">
      <c r="A269" s="69" t="s">
        <v>873</v>
      </c>
      <c r="B269" s="70" t="s">
        <v>874</v>
      </c>
      <c r="C269" s="71">
        <f t="shared" si="90"/>
        <v>0</v>
      </c>
      <c r="D269" s="72">
        <f>SUM(D270:D271)</f>
        <v>0</v>
      </c>
      <c r="E269" s="72">
        <f t="shared" ref="E269:O269" si="92">SUM(E270:E271)</f>
        <v>0</v>
      </c>
      <c r="F269" s="72">
        <f t="shared" si="92"/>
        <v>0</v>
      </c>
      <c r="G269" s="72">
        <f t="shared" si="92"/>
        <v>0</v>
      </c>
      <c r="H269" s="72">
        <f t="shared" si="92"/>
        <v>0</v>
      </c>
      <c r="I269" s="72">
        <f t="shared" si="92"/>
        <v>0</v>
      </c>
      <c r="J269" s="72">
        <f t="shared" si="92"/>
        <v>0</v>
      </c>
      <c r="K269" s="72">
        <f t="shared" si="92"/>
        <v>0</v>
      </c>
      <c r="L269" s="72">
        <f t="shared" si="92"/>
        <v>0</v>
      </c>
      <c r="M269" s="72">
        <f t="shared" si="92"/>
        <v>0</v>
      </c>
      <c r="N269" s="72">
        <f t="shared" si="92"/>
        <v>0</v>
      </c>
      <c r="O269" s="73">
        <f t="shared" si="92"/>
        <v>0</v>
      </c>
    </row>
    <row r="270" spans="1:15" ht="15" x14ac:dyDescent="0.25">
      <c r="A270" s="74" t="s">
        <v>875</v>
      </c>
      <c r="B270" s="99" t="s">
        <v>876</v>
      </c>
      <c r="C270" s="83">
        <f t="shared" si="90"/>
        <v>0</v>
      </c>
      <c r="D270" s="21">
        <v>0</v>
      </c>
      <c r="E270" s="21">
        <v>0</v>
      </c>
      <c r="F270" s="21">
        <v>0</v>
      </c>
      <c r="G270" s="21">
        <v>0</v>
      </c>
      <c r="H270" s="21">
        <v>0</v>
      </c>
      <c r="I270" s="21">
        <v>0</v>
      </c>
      <c r="J270" s="21">
        <v>0</v>
      </c>
      <c r="K270" s="21">
        <v>0</v>
      </c>
      <c r="L270" s="21">
        <v>0</v>
      </c>
      <c r="M270" s="21">
        <v>0</v>
      </c>
      <c r="N270" s="21">
        <v>0</v>
      </c>
      <c r="O270" s="78">
        <v>0</v>
      </c>
    </row>
    <row r="271" spans="1:15" ht="15" x14ac:dyDescent="0.25">
      <c r="A271" s="74" t="s">
        <v>877</v>
      </c>
      <c r="B271" s="99" t="s">
        <v>878</v>
      </c>
      <c r="C271" s="83">
        <f t="shared" si="90"/>
        <v>0</v>
      </c>
      <c r="D271" s="21">
        <v>0</v>
      </c>
      <c r="E271" s="21">
        <v>0</v>
      </c>
      <c r="F271" s="21">
        <v>0</v>
      </c>
      <c r="G271" s="21">
        <v>0</v>
      </c>
      <c r="H271" s="21">
        <v>0</v>
      </c>
      <c r="I271" s="21">
        <v>0</v>
      </c>
      <c r="J271" s="21">
        <v>0</v>
      </c>
      <c r="K271" s="21">
        <v>0</v>
      </c>
      <c r="L271" s="21">
        <v>0</v>
      </c>
      <c r="M271" s="21">
        <v>0</v>
      </c>
      <c r="N271" s="21">
        <v>0</v>
      </c>
      <c r="O271" s="78">
        <v>0</v>
      </c>
    </row>
    <row r="272" spans="1:15" ht="15" x14ac:dyDescent="0.25">
      <c r="A272" s="64">
        <v>9.5</v>
      </c>
      <c r="B272" s="90" t="s">
        <v>238</v>
      </c>
      <c r="C272" s="66">
        <f t="shared" si="90"/>
        <v>0</v>
      </c>
      <c r="D272" s="86">
        <v>0</v>
      </c>
      <c r="E272" s="86">
        <v>0</v>
      </c>
      <c r="F272" s="86">
        <v>0</v>
      </c>
      <c r="G272" s="86">
        <v>0</v>
      </c>
      <c r="H272" s="86">
        <v>0</v>
      </c>
      <c r="I272" s="86">
        <v>0</v>
      </c>
      <c r="J272" s="86">
        <v>0</v>
      </c>
      <c r="K272" s="86">
        <v>0</v>
      </c>
      <c r="L272" s="86">
        <v>0</v>
      </c>
      <c r="M272" s="86">
        <v>0</v>
      </c>
      <c r="N272" s="86">
        <v>0</v>
      </c>
      <c r="O272" s="87">
        <v>0</v>
      </c>
    </row>
    <row r="273" spans="1:15" x14ac:dyDescent="0.3">
      <c r="A273" s="64">
        <v>9.6</v>
      </c>
      <c r="B273" s="90" t="s">
        <v>879</v>
      </c>
      <c r="C273" s="66">
        <f t="shared" si="90"/>
        <v>0</v>
      </c>
      <c r="D273" s="67">
        <f t="shared" ref="D273:O273" si="93">D274</f>
        <v>0</v>
      </c>
      <c r="E273" s="67">
        <f t="shared" si="93"/>
        <v>0</v>
      </c>
      <c r="F273" s="67">
        <f t="shared" si="93"/>
        <v>0</v>
      </c>
      <c r="G273" s="67">
        <f t="shared" si="93"/>
        <v>0</v>
      </c>
      <c r="H273" s="67">
        <f t="shared" si="93"/>
        <v>0</v>
      </c>
      <c r="I273" s="67">
        <f t="shared" si="93"/>
        <v>0</v>
      </c>
      <c r="J273" s="67">
        <f t="shared" si="93"/>
        <v>0</v>
      </c>
      <c r="K273" s="67">
        <f t="shared" si="93"/>
        <v>0</v>
      </c>
      <c r="L273" s="67">
        <f t="shared" si="93"/>
        <v>0</v>
      </c>
      <c r="M273" s="67">
        <f t="shared" si="93"/>
        <v>0</v>
      </c>
      <c r="N273" s="67">
        <f t="shared" si="93"/>
        <v>0</v>
      </c>
      <c r="O273" s="68">
        <f t="shared" si="93"/>
        <v>0</v>
      </c>
    </row>
    <row r="274" spans="1:15" ht="15" x14ac:dyDescent="0.25">
      <c r="A274" s="69" t="s">
        <v>880</v>
      </c>
      <c r="B274" s="115" t="s">
        <v>881</v>
      </c>
      <c r="C274" s="119">
        <f t="shared" si="90"/>
        <v>0</v>
      </c>
      <c r="D274" s="120">
        <f>SUM(D275:D277)</f>
        <v>0</v>
      </c>
      <c r="E274" s="120">
        <f t="shared" ref="E274:O274" si="94">SUM(E275:E277)</f>
        <v>0</v>
      </c>
      <c r="F274" s="120">
        <f t="shared" si="94"/>
        <v>0</v>
      </c>
      <c r="G274" s="120">
        <f t="shared" si="94"/>
        <v>0</v>
      </c>
      <c r="H274" s="120">
        <f t="shared" si="94"/>
        <v>0</v>
      </c>
      <c r="I274" s="120">
        <f t="shared" si="94"/>
        <v>0</v>
      </c>
      <c r="J274" s="120">
        <f t="shared" si="94"/>
        <v>0</v>
      </c>
      <c r="K274" s="120">
        <f t="shared" si="94"/>
        <v>0</v>
      </c>
      <c r="L274" s="120">
        <f t="shared" si="94"/>
        <v>0</v>
      </c>
      <c r="M274" s="120">
        <f t="shared" si="94"/>
        <v>0</v>
      </c>
      <c r="N274" s="120">
        <f t="shared" si="94"/>
        <v>0</v>
      </c>
      <c r="O274" s="121">
        <f t="shared" si="94"/>
        <v>0</v>
      </c>
    </row>
    <row r="275" spans="1:15" ht="15" x14ac:dyDescent="0.25">
      <c r="A275" s="74" t="s">
        <v>882</v>
      </c>
      <c r="B275" s="99" t="s">
        <v>883</v>
      </c>
      <c r="C275" s="83">
        <f t="shared" si="90"/>
        <v>0</v>
      </c>
      <c r="D275" s="122">
        <v>0</v>
      </c>
      <c r="E275" s="122">
        <v>0</v>
      </c>
      <c r="F275" s="122">
        <v>0</v>
      </c>
      <c r="G275" s="122">
        <v>0</v>
      </c>
      <c r="H275" s="122">
        <v>0</v>
      </c>
      <c r="I275" s="122">
        <v>0</v>
      </c>
      <c r="J275" s="122">
        <v>0</v>
      </c>
      <c r="K275" s="122">
        <v>0</v>
      </c>
      <c r="L275" s="122">
        <v>0</v>
      </c>
      <c r="M275" s="122">
        <v>0</v>
      </c>
      <c r="N275" s="122">
        <v>0</v>
      </c>
      <c r="O275" s="123">
        <v>0</v>
      </c>
    </row>
    <row r="276" spans="1:15" ht="15" x14ac:dyDescent="0.25">
      <c r="A276" s="74" t="s">
        <v>884</v>
      </c>
      <c r="B276" s="99" t="s">
        <v>885</v>
      </c>
      <c r="C276" s="83">
        <f t="shared" si="90"/>
        <v>0</v>
      </c>
      <c r="D276" s="122">
        <v>0</v>
      </c>
      <c r="E276" s="122">
        <v>0</v>
      </c>
      <c r="F276" s="122">
        <v>0</v>
      </c>
      <c r="G276" s="122">
        <v>0</v>
      </c>
      <c r="H276" s="122">
        <v>0</v>
      </c>
      <c r="I276" s="122">
        <v>0</v>
      </c>
      <c r="J276" s="122">
        <v>0</v>
      </c>
      <c r="K276" s="122">
        <v>0</v>
      </c>
      <c r="L276" s="122">
        <v>0</v>
      </c>
      <c r="M276" s="122">
        <v>0</v>
      </c>
      <c r="N276" s="122">
        <v>0</v>
      </c>
      <c r="O276" s="123">
        <v>0</v>
      </c>
    </row>
    <row r="277" spans="1:15" ht="15" x14ac:dyDescent="0.25">
      <c r="A277" s="74" t="s">
        <v>886</v>
      </c>
      <c r="B277" s="99" t="s">
        <v>550</v>
      </c>
      <c r="C277" s="83">
        <f t="shared" si="90"/>
        <v>0</v>
      </c>
      <c r="D277" s="122">
        <v>0</v>
      </c>
      <c r="E277" s="122">
        <v>0</v>
      </c>
      <c r="F277" s="122">
        <v>0</v>
      </c>
      <c r="G277" s="122">
        <v>0</v>
      </c>
      <c r="H277" s="122">
        <v>0</v>
      </c>
      <c r="I277" s="122">
        <v>0</v>
      </c>
      <c r="J277" s="122">
        <v>0</v>
      </c>
      <c r="K277" s="122">
        <v>0</v>
      </c>
      <c r="L277" s="122">
        <v>0</v>
      </c>
      <c r="M277" s="122">
        <v>0</v>
      </c>
      <c r="N277" s="122">
        <v>0</v>
      </c>
      <c r="O277" s="123">
        <v>0</v>
      </c>
    </row>
    <row r="278" spans="1:15" ht="15" x14ac:dyDescent="0.25">
      <c r="A278" s="59">
        <v>10</v>
      </c>
      <c r="B278" s="84" t="s">
        <v>887</v>
      </c>
      <c r="C278" s="85">
        <f t="shared" si="90"/>
        <v>0</v>
      </c>
      <c r="D278" s="62">
        <f>SUM(D279+D282+D284)</f>
        <v>0</v>
      </c>
      <c r="E278" s="62">
        <f t="shared" ref="E278:O278" si="95">SUM(E279+E282+E284)</f>
        <v>0</v>
      </c>
      <c r="F278" s="62">
        <f t="shared" si="95"/>
        <v>0</v>
      </c>
      <c r="G278" s="62">
        <f t="shared" si="95"/>
        <v>0</v>
      </c>
      <c r="H278" s="62">
        <f t="shared" si="95"/>
        <v>0</v>
      </c>
      <c r="I278" s="62">
        <f t="shared" si="95"/>
        <v>0</v>
      </c>
      <c r="J278" s="62">
        <f t="shared" si="95"/>
        <v>0</v>
      </c>
      <c r="K278" s="62">
        <f t="shared" si="95"/>
        <v>0</v>
      </c>
      <c r="L278" s="62">
        <f t="shared" si="95"/>
        <v>0</v>
      </c>
      <c r="M278" s="62">
        <f t="shared" si="95"/>
        <v>0</v>
      </c>
      <c r="N278" s="62">
        <f t="shared" si="95"/>
        <v>0</v>
      </c>
      <c r="O278" s="63">
        <f t="shared" si="95"/>
        <v>0</v>
      </c>
    </row>
    <row r="279" spans="1:15" ht="15" x14ac:dyDescent="0.25">
      <c r="A279" s="69">
        <v>10.1</v>
      </c>
      <c r="B279" s="70" t="s">
        <v>888</v>
      </c>
      <c r="C279" s="71">
        <f t="shared" si="90"/>
        <v>0</v>
      </c>
      <c r="D279" s="72">
        <f>SUM(D280:D281)</f>
        <v>0</v>
      </c>
      <c r="E279" s="72">
        <f t="shared" ref="E279:O279" si="96">SUM(E280:E281)</f>
        <v>0</v>
      </c>
      <c r="F279" s="72">
        <f t="shared" si="96"/>
        <v>0</v>
      </c>
      <c r="G279" s="72">
        <f t="shared" si="96"/>
        <v>0</v>
      </c>
      <c r="H279" s="72">
        <f t="shared" si="96"/>
        <v>0</v>
      </c>
      <c r="I279" s="72">
        <f t="shared" si="96"/>
        <v>0</v>
      </c>
      <c r="J279" s="72">
        <f t="shared" si="96"/>
        <v>0</v>
      </c>
      <c r="K279" s="72">
        <f t="shared" si="96"/>
        <v>0</v>
      </c>
      <c r="L279" s="72">
        <f t="shared" si="96"/>
        <v>0</v>
      </c>
      <c r="M279" s="72">
        <f t="shared" si="96"/>
        <v>0</v>
      </c>
      <c r="N279" s="72">
        <f t="shared" si="96"/>
        <v>0</v>
      </c>
      <c r="O279" s="73">
        <f t="shared" si="96"/>
        <v>0</v>
      </c>
    </row>
    <row r="280" spans="1:15" ht="15" x14ac:dyDescent="0.25">
      <c r="A280" s="74" t="s">
        <v>1033</v>
      </c>
      <c r="B280" s="99" t="s">
        <v>888</v>
      </c>
      <c r="C280" s="83">
        <f t="shared" si="90"/>
        <v>0</v>
      </c>
      <c r="D280" s="21">
        <v>0</v>
      </c>
      <c r="E280" s="21">
        <v>0</v>
      </c>
      <c r="F280" s="21">
        <v>0</v>
      </c>
      <c r="G280" s="21">
        <v>0</v>
      </c>
      <c r="H280" s="21">
        <v>0</v>
      </c>
      <c r="I280" s="21">
        <v>0</v>
      </c>
      <c r="J280" s="21">
        <v>0</v>
      </c>
      <c r="K280" s="21">
        <v>0</v>
      </c>
      <c r="L280" s="21">
        <v>0</v>
      </c>
      <c r="M280" s="21">
        <v>0</v>
      </c>
      <c r="N280" s="21">
        <v>0</v>
      </c>
      <c r="O280" s="78">
        <v>0</v>
      </c>
    </row>
    <row r="281" spans="1:15" ht="15" x14ac:dyDescent="0.25">
      <c r="A281" s="74" t="s">
        <v>889</v>
      </c>
      <c r="B281" s="99" t="s">
        <v>890</v>
      </c>
      <c r="C281" s="83">
        <f t="shared" si="90"/>
        <v>0</v>
      </c>
      <c r="D281" s="21">
        <v>0</v>
      </c>
      <c r="E281" s="21">
        <v>0</v>
      </c>
      <c r="F281" s="21">
        <v>0</v>
      </c>
      <c r="G281" s="21">
        <v>0</v>
      </c>
      <c r="H281" s="21">
        <v>0</v>
      </c>
      <c r="I281" s="21">
        <v>0</v>
      </c>
      <c r="J281" s="21">
        <v>0</v>
      </c>
      <c r="K281" s="21">
        <v>0</v>
      </c>
      <c r="L281" s="21">
        <v>0</v>
      </c>
      <c r="M281" s="21">
        <v>0</v>
      </c>
      <c r="N281" s="21">
        <v>0</v>
      </c>
      <c r="O281" s="78">
        <v>0</v>
      </c>
    </row>
    <row r="282" spans="1:15" ht="15" x14ac:dyDescent="0.25">
      <c r="A282" s="69">
        <v>10.199999999999999</v>
      </c>
      <c r="B282" s="70" t="s">
        <v>891</v>
      </c>
      <c r="C282" s="71">
        <f t="shared" si="90"/>
        <v>0</v>
      </c>
      <c r="D282" s="72">
        <f>SUM(D283)</f>
        <v>0</v>
      </c>
      <c r="E282" s="72">
        <f t="shared" ref="E282:O282" si="97">SUM(E283)</f>
        <v>0</v>
      </c>
      <c r="F282" s="72">
        <f t="shared" si="97"/>
        <v>0</v>
      </c>
      <c r="G282" s="72">
        <f t="shared" si="97"/>
        <v>0</v>
      </c>
      <c r="H282" s="72">
        <f t="shared" si="97"/>
        <v>0</v>
      </c>
      <c r="I282" s="72">
        <f t="shared" si="97"/>
        <v>0</v>
      </c>
      <c r="J282" s="72">
        <f t="shared" si="97"/>
        <v>0</v>
      </c>
      <c r="K282" s="72">
        <f t="shared" si="97"/>
        <v>0</v>
      </c>
      <c r="L282" s="72">
        <f t="shared" si="97"/>
        <v>0</v>
      </c>
      <c r="M282" s="72">
        <f t="shared" si="97"/>
        <v>0</v>
      </c>
      <c r="N282" s="72">
        <f t="shared" si="97"/>
        <v>0</v>
      </c>
      <c r="O282" s="73">
        <f t="shared" si="97"/>
        <v>0</v>
      </c>
    </row>
    <row r="283" spans="1:15" ht="15" x14ac:dyDescent="0.25">
      <c r="A283" s="74" t="s">
        <v>892</v>
      </c>
      <c r="B283" s="99" t="s">
        <v>891</v>
      </c>
      <c r="C283" s="83">
        <f t="shared" si="90"/>
        <v>0</v>
      </c>
      <c r="D283" s="21">
        <v>0</v>
      </c>
      <c r="E283" s="21">
        <v>0</v>
      </c>
      <c r="F283" s="21">
        <v>0</v>
      </c>
      <c r="G283" s="21">
        <v>0</v>
      </c>
      <c r="H283" s="21">
        <v>0</v>
      </c>
      <c r="I283" s="21">
        <v>0</v>
      </c>
      <c r="J283" s="21">
        <v>0</v>
      </c>
      <c r="K283" s="21">
        <v>0</v>
      </c>
      <c r="L283" s="21">
        <v>0</v>
      </c>
      <c r="M283" s="21">
        <v>0</v>
      </c>
      <c r="N283" s="21">
        <v>0</v>
      </c>
      <c r="O283" s="78">
        <v>0</v>
      </c>
    </row>
    <row r="284" spans="1:15" ht="15" x14ac:dyDescent="0.25">
      <c r="A284" s="69">
        <v>10.3</v>
      </c>
      <c r="B284" s="70" t="s">
        <v>893</v>
      </c>
      <c r="C284" s="71">
        <f>SUM(D284:O284)</f>
        <v>0</v>
      </c>
      <c r="D284" s="72">
        <f>D285</f>
        <v>0</v>
      </c>
      <c r="E284" s="72">
        <f t="shared" ref="E284:O284" si="98">E285</f>
        <v>0</v>
      </c>
      <c r="F284" s="72">
        <f t="shared" si="98"/>
        <v>0</v>
      </c>
      <c r="G284" s="72">
        <f t="shared" si="98"/>
        <v>0</v>
      </c>
      <c r="H284" s="72">
        <f t="shared" si="98"/>
        <v>0</v>
      </c>
      <c r="I284" s="72">
        <f t="shared" si="98"/>
        <v>0</v>
      </c>
      <c r="J284" s="72">
        <f t="shared" si="98"/>
        <v>0</v>
      </c>
      <c r="K284" s="72">
        <f t="shared" si="98"/>
        <v>0</v>
      </c>
      <c r="L284" s="72">
        <f t="shared" si="98"/>
        <v>0</v>
      </c>
      <c r="M284" s="72">
        <f t="shared" si="98"/>
        <v>0</v>
      </c>
      <c r="N284" s="72">
        <f t="shared" si="98"/>
        <v>0</v>
      </c>
      <c r="O284" s="73">
        <f t="shared" si="98"/>
        <v>0</v>
      </c>
    </row>
    <row r="285" spans="1:15" ht="15" x14ac:dyDescent="0.25">
      <c r="A285" s="74" t="s">
        <v>894</v>
      </c>
      <c r="B285" s="99" t="s">
        <v>893</v>
      </c>
      <c r="C285" s="83">
        <f t="shared" si="90"/>
        <v>0</v>
      </c>
      <c r="D285" s="21">
        <v>0</v>
      </c>
      <c r="E285" s="21">
        <v>0</v>
      </c>
      <c r="F285" s="21">
        <v>0</v>
      </c>
      <c r="G285" s="21">
        <v>0</v>
      </c>
      <c r="H285" s="21">
        <v>0</v>
      </c>
      <c r="I285" s="21">
        <v>0</v>
      </c>
      <c r="J285" s="21">
        <v>0</v>
      </c>
      <c r="K285" s="21">
        <v>0</v>
      </c>
      <c r="L285" s="21">
        <v>0</v>
      </c>
      <c r="M285" s="21">
        <v>0</v>
      </c>
      <c r="N285" s="21">
        <v>0</v>
      </c>
      <c r="O285" s="78">
        <v>0</v>
      </c>
    </row>
    <row r="286" spans="1:15" ht="15" x14ac:dyDescent="0.25">
      <c r="A286" s="59">
        <v>11</v>
      </c>
      <c r="B286" s="84" t="s">
        <v>895</v>
      </c>
      <c r="C286" s="85">
        <f t="shared" si="90"/>
        <v>0</v>
      </c>
      <c r="D286" s="61">
        <f>D287</f>
        <v>0</v>
      </c>
      <c r="E286" s="61">
        <f t="shared" ref="E286:O286" si="99">E287</f>
        <v>0</v>
      </c>
      <c r="F286" s="61">
        <f t="shared" si="99"/>
        <v>0</v>
      </c>
      <c r="G286" s="61">
        <f t="shared" si="99"/>
        <v>0</v>
      </c>
      <c r="H286" s="61">
        <f t="shared" si="99"/>
        <v>0</v>
      </c>
      <c r="I286" s="61">
        <f t="shared" si="99"/>
        <v>0</v>
      </c>
      <c r="J286" s="61">
        <f t="shared" si="99"/>
        <v>0</v>
      </c>
      <c r="K286" s="61">
        <f t="shared" si="99"/>
        <v>0</v>
      </c>
      <c r="L286" s="61">
        <f t="shared" si="99"/>
        <v>0</v>
      </c>
      <c r="M286" s="61">
        <f t="shared" si="99"/>
        <v>0</v>
      </c>
      <c r="N286" s="61">
        <f t="shared" si="99"/>
        <v>0</v>
      </c>
      <c r="O286" s="124">
        <f t="shared" si="99"/>
        <v>0</v>
      </c>
    </row>
    <row r="287" spans="1:15" ht="15" x14ac:dyDescent="0.25">
      <c r="A287" s="64">
        <v>11.1</v>
      </c>
      <c r="B287" s="90" t="s">
        <v>896</v>
      </c>
      <c r="C287" s="66">
        <f t="shared" si="90"/>
        <v>0</v>
      </c>
      <c r="D287" s="67">
        <f t="shared" ref="D287:O287" si="100">D288</f>
        <v>0</v>
      </c>
      <c r="E287" s="67">
        <f t="shared" si="100"/>
        <v>0</v>
      </c>
      <c r="F287" s="67">
        <f t="shared" si="100"/>
        <v>0</v>
      </c>
      <c r="G287" s="67">
        <f t="shared" si="100"/>
        <v>0</v>
      </c>
      <c r="H287" s="67">
        <f t="shared" si="100"/>
        <v>0</v>
      </c>
      <c r="I287" s="67">
        <f t="shared" si="100"/>
        <v>0</v>
      </c>
      <c r="J287" s="67">
        <f t="shared" si="100"/>
        <v>0</v>
      </c>
      <c r="K287" s="67">
        <f t="shared" si="100"/>
        <v>0</v>
      </c>
      <c r="L287" s="67">
        <f t="shared" si="100"/>
        <v>0</v>
      </c>
      <c r="M287" s="67">
        <f t="shared" si="100"/>
        <v>0</v>
      </c>
      <c r="N287" s="67">
        <f t="shared" si="100"/>
        <v>0</v>
      </c>
      <c r="O287" s="68">
        <f t="shared" si="100"/>
        <v>0</v>
      </c>
    </row>
    <row r="288" spans="1:15" ht="15" x14ac:dyDescent="0.25">
      <c r="A288" s="69" t="s">
        <v>897</v>
      </c>
      <c r="B288" s="70" t="s">
        <v>898</v>
      </c>
      <c r="C288" s="71">
        <f t="shared" si="90"/>
        <v>0</v>
      </c>
      <c r="D288" s="72">
        <f>SUM(D289:D291)</f>
        <v>0</v>
      </c>
      <c r="E288" s="72">
        <f t="shared" ref="E288:O288" si="101">SUM(E289:E291)</f>
        <v>0</v>
      </c>
      <c r="F288" s="72">
        <f t="shared" si="101"/>
        <v>0</v>
      </c>
      <c r="G288" s="72">
        <f t="shared" si="101"/>
        <v>0</v>
      </c>
      <c r="H288" s="72">
        <f t="shared" si="101"/>
        <v>0</v>
      </c>
      <c r="I288" s="72">
        <f t="shared" si="101"/>
        <v>0</v>
      </c>
      <c r="J288" s="72">
        <f t="shared" si="101"/>
        <v>0</v>
      </c>
      <c r="K288" s="72">
        <f t="shared" si="101"/>
        <v>0</v>
      </c>
      <c r="L288" s="72">
        <f t="shared" si="101"/>
        <v>0</v>
      </c>
      <c r="M288" s="72">
        <f t="shared" si="101"/>
        <v>0</v>
      </c>
      <c r="N288" s="72">
        <f t="shared" si="101"/>
        <v>0</v>
      </c>
      <c r="O288" s="73">
        <f t="shared" si="101"/>
        <v>0</v>
      </c>
    </row>
    <row r="289" spans="1:15" ht="15" x14ac:dyDescent="0.25">
      <c r="A289" s="74" t="s">
        <v>899</v>
      </c>
      <c r="B289" s="99" t="s">
        <v>900</v>
      </c>
      <c r="C289" s="83">
        <f t="shared" si="90"/>
        <v>0</v>
      </c>
      <c r="D289" s="21">
        <v>0</v>
      </c>
      <c r="E289" s="21">
        <v>0</v>
      </c>
      <c r="F289" s="21">
        <v>0</v>
      </c>
      <c r="G289" s="21">
        <v>0</v>
      </c>
      <c r="H289" s="21">
        <v>0</v>
      </c>
      <c r="I289" s="21">
        <v>0</v>
      </c>
      <c r="J289" s="21">
        <v>0</v>
      </c>
      <c r="K289" s="21">
        <v>0</v>
      </c>
      <c r="L289" s="21">
        <v>0</v>
      </c>
      <c r="M289" s="21">
        <v>0</v>
      </c>
      <c r="N289" s="21">
        <v>0</v>
      </c>
      <c r="O289" s="78">
        <v>0</v>
      </c>
    </row>
    <row r="290" spans="1:15" ht="15" x14ac:dyDescent="0.25">
      <c r="A290" s="74" t="s">
        <v>901</v>
      </c>
      <c r="B290" s="99" t="s">
        <v>902</v>
      </c>
      <c r="C290" s="83">
        <f t="shared" si="90"/>
        <v>0</v>
      </c>
      <c r="D290" s="21">
        <v>0</v>
      </c>
      <c r="E290" s="21">
        <v>0</v>
      </c>
      <c r="F290" s="21">
        <v>0</v>
      </c>
      <c r="G290" s="21">
        <v>0</v>
      </c>
      <c r="H290" s="21">
        <v>0</v>
      </c>
      <c r="I290" s="21">
        <v>0</v>
      </c>
      <c r="J290" s="21">
        <v>0</v>
      </c>
      <c r="K290" s="21">
        <v>0</v>
      </c>
      <c r="L290" s="21">
        <v>0</v>
      </c>
      <c r="M290" s="21">
        <v>0</v>
      </c>
      <c r="N290" s="21">
        <v>0</v>
      </c>
      <c r="O290" s="78">
        <v>0</v>
      </c>
    </row>
    <row r="291" spans="1:15" ht="15" x14ac:dyDescent="0.25">
      <c r="A291" s="74" t="s">
        <v>903</v>
      </c>
      <c r="B291" s="99" t="s">
        <v>904</v>
      </c>
      <c r="C291" s="83">
        <f t="shared" si="90"/>
        <v>0</v>
      </c>
      <c r="D291" s="21">
        <v>0</v>
      </c>
      <c r="E291" s="21">
        <v>0</v>
      </c>
      <c r="F291" s="21">
        <v>0</v>
      </c>
      <c r="G291" s="21">
        <v>0</v>
      </c>
      <c r="H291" s="21">
        <v>0</v>
      </c>
      <c r="I291" s="21">
        <v>0</v>
      </c>
      <c r="J291" s="21">
        <v>0</v>
      </c>
      <c r="K291" s="21">
        <v>0</v>
      </c>
      <c r="L291" s="21">
        <v>0</v>
      </c>
      <c r="M291" s="21">
        <v>0</v>
      </c>
      <c r="N291" s="21">
        <v>0</v>
      </c>
      <c r="O291" s="78">
        <v>0</v>
      </c>
    </row>
    <row r="292" spans="1:15" ht="15" x14ac:dyDescent="0.25">
      <c r="A292" s="59">
        <v>12</v>
      </c>
      <c r="B292" s="84" t="s">
        <v>905</v>
      </c>
      <c r="C292" s="85">
        <f t="shared" si="90"/>
        <v>0</v>
      </c>
      <c r="D292" s="61"/>
      <c r="E292" s="62"/>
      <c r="F292" s="62"/>
      <c r="G292" s="62"/>
      <c r="H292" s="62"/>
      <c r="I292" s="62"/>
      <c r="J292" s="62"/>
      <c r="K292" s="62"/>
      <c r="L292" s="62"/>
      <c r="M292" s="62"/>
      <c r="N292" s="62"/>
      <c r="O292" s="63"/>
    </row>
    <row r="293" spans="1:15" ht="15.75" thickBot="1" x14ac:dyDescent="0.3">
      <c r="A293" s="171" t="s">
        <v>906</v>
      </c>
      <c r="B293" s="172"/>
      <c r="C293" s="125">
        <f>SUM(D293:O293)</f>
        <v>110263903</v>
      </c>
      <c r="D293" s="125">
        <f t="shared" ref="D293:O293" si="102">D5+D47+D53+D57+D179+D208+D231+D242+D258+D278+D286</f>
        <v>13711821</v>
      </c>
      <c r="E293" s="125">
        <f t="shared" si="102"/>
        <v>12145490</v>
      </c>
      <c r="F293" s="125">
        <f t="shared" si="102"/>
        <v>9217931</v>
      </c>
      <c r="G293" s="125">
        <f t="shared" si="102"/>
        <v>8908439</v>
      </c>
      <c r="H293" s="125">
        <f t="shared" si="102"/>
        <v>8753124</v>
      </c>
      <c r="I293" s="125">
        <f t="shared" si="102"/>
        <v>8582039</v>
      </c>
      <c r="J293" s="125">
        <f t="shared" si="102"/>
        <v>8550253</v>
      </c>
      <c r="K293" s="125">
        <f t="shared" si="102"/>
        <v>8330728</v>
      </c>
      <c r="L293" s="125">
        <f t="shared" si="102"/>
        <v>8323864</v>
      </c>
      <c r="M293" s="125">
        <f t="shared" si="102"/>
        <v>8785128</v>
      </c>
      <c r="N293" s="125">
        <f t="shared" si="102"/>
        <v>7735913</v>
      </c>
      <c r="O293" s="126">
        <f t="shared" si="102"/>
        <v>7219173</v>
      </c>
    </row>
  </sheetData>
  <mergeCells count="18">
    <mergeCell ref="A1:O1"/>
    <mergeCell ref="A2:O2"/>
    <mergeCell ref="A3:A4"/>
    <mergeCell ref="B3:B4"/>
    <mergeCell ref="C3:C4"/>
    <mergeCell ref="D3:D4"/>
    <mergeCell ref="E3:E4"/>
    <mergeCell ref="F3:F4"/>
    <mergeCell ref="G3:G4"/>
    <mergeCell ref="H3:H4"/>
    <mergeCell ref="O3:O4"/>
    <mergeCell ref="M3:M4"/>
    <mergeCell ref="N3:N4"/>
    <mergeCell ref="A293:B293"/>
    <mergeCell ref="I3:I4"/>
    <mergeCell ref="J3:J4"/>
    <mergeCell ref="K3:K4"/>
    <mergeCell ref="L3:L4"/>
  </mergeCells>
  <conditionalFormatting sqref="C218:O218 D225:I225 C225:C226 C222:O222 C214:O214 C228:I228 C220:O220 C187:O187 C216 E216:O216 C229:O229 D226:O226">
    <cfRule type="containsBlanks" dxfId="12" priority="13">
      <formula>LEN(TRIM(C187))=0</formula>
    </cfRule>
  </conditionalFormatting>
  <conditionalFormatting sqref="C239">
    <cfRule type="containsBlanks" dxfId="11" priority="12">
      <formula>LEN(TRIM(C239))=0</formula>
    </cfRule>
  </conditionalFormatting>
  <conditionalFormatting sqref="C235:O235">
    <cfRule type="containsBlanks" dxfId="10" priority="11">
      <formula>LEN(TRIM(C235))=0</formula>
    </cfRule>
  </conditionalFormatting>
  <conditionalFormatting sqref="D233:O233">
    <cfRule type="containsBlanks" dxfId="9" priority="10">
      <formula>LEN(TRIM(D233))=0</formula>
    </cfRule>
  </conditionalFormatting>
  <conditionalFormatting sqref="B233:C233">
    <cfRule type="containsBlanks" dxfId="8" priority="9">
      <formula>LEN(TRIM(B233))=0</formula>
    </cfRule>
  </conditionalFormatting>
  <conditionalFormatting sqref="B235">
    <cfRule type="containsBlanks" dxfId="7" priority="8">
      <formula>LEN(TRIM(B235))=0</formula>
    </cfRule>
  </conditionalFormatting>
  <conditionalFormatting sqref="B237">
    <cfRule type="containsBlanks" dxfId="6" priority="7">
      <formula>LEN(TRIM(B237))=0</formula>
    </cfRule>
  </conditionalFormatting>
  <conditionalFormatting sqref="B239">
    <cfRule type="containsBlanks" dxfId="5" priority="6">
      <formula>LEN(TRIM(B239))=0</formula>
    </cfRule>
  </conditionalFormatting>
  <conditionalFormatting sqref="D239:O239">
    <cfRule type="containsBlanks" dxfId="4" priority="5">
      <formula>LEN(TRIM(D239))=0</formula>
    </cfRule>
  </conditionalFormatting>
  <conditionalFormatting sqref="C237">
    <cfRule type="containsBlanks" dxfId="3" priority="4">
      <formula>LEN(TRIM(C237))=0</formula>
    </cfRule>
  </conditionalFormatting>
  <conditionalFormatting sqref="B232">
    <cfRule type="containsBlanks" dxfId="2" priority="3">
      <formula>LEN(TRIM(B232))=0</formula>
    </cfRule>
  </conditionalFormatting>
  <conditionalFormatting sqref="C232">
    <cfRule type="containsBlanks" dxfId="1" priority="2">
      <formula>LEN(TRIM(C232))=0</formula>
    </cfRule>
  </conditionalFormatting>
  <conditionalFormatting sqref="D224:I224">
    <cfRule type="containsBlanks" dxfId="0" priority="1">
      <formula>LEN(TRIM(D224))=0</formula>
    </cfRule>
  </conditionalFormatting>
  <dataValidations count="2">
    <dataValidation type="whole" operator="greaterThanOrEqual" allowBlank="1" showInputMessage="1" showErrorMessage="1" sqref="N289:O291 N280:O281 C270:C271 F267:I267 F265:I265 C267 C45:C46 L267:O267 L265:O265 H280:I281 N285:O285 C285 H289:I291 L204:O204 H283:I283 C161:C165 C240:C241 C107:C109 C66 C230 C193:C201 C223 F204:I204 C178 C174:C176 C32 C23:C25 C111:C113 C188:C191 C20:C21 C17:C18 C34 C36 C86:C88 C81:C84 C60:C64 C289:C291 C56 C120:C125 C238 C38:C40 C42 C68:C71 C73:C77 C90:C96 C98:C101 H285:I285 C115:C118 C103:C105 C127:C134 C136:C143 C145:C147 C153:C158 C170 N283:O283 C168 C149:C151 C172 C204 C207 C211 C217 C182:C186 C219 C213 C227 C215 C221 C234 C236 C255:C257 C245:C246 C249:C252 C261 C265 C275:C277 C280:C281 C283 C8:C14">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s>
  <pageMargins left="0.7" right="0.7" top="0.75" bottom="0.75" header="0.3" footer="0.3"/>
  <pageSetup scale="48"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40"/>
  <sheetViews>
    <sheetView zoomScale="69" zoomScaleNormal="69" workbookViewId="0">
      <selection activeCell="M268" sqref="M268"/>
    </sheetView>
  </sheetViews>
  <sheetFormatPr baseColWidth="10" defaultRowHeight="14.4" x14ac:dyDescent="0.3"/>
  <cols>
    <col min="1" max="1" width="5.5546875" bestFit="1" customWidth="1"/>
    <col min="2" max="2" width="48.6640625" bestFit="1" customWidth="1"/>
    <col min="3" max="3" width="16.33203125" style="3" bestFit="1" customWidth="1"/>
    <col min="16" max="16" width="3.44140625" customWidth="1"/>
    <col min="17" max="17" width="13.109375" bestFit="1" customWidth="1"/>
  </cols>
  <sheetData>
    <row r="1" spans="1:18" ht="25.8" x14ac:dyDescent="0.3">
      <c r="A1" s="194" t="s">
        <v>1057</v>
      </c>
      <c r="B1" s="195"/>
      <c r="C1" s="195"/>
      <c r="D1" s="195"/>
      <c r="E1" s="195"/>
      <c r="F1" s="195"/>
      <c r="G1" s="195"/>
      <c r="H1" s="195"/>
      <c r="I1" s="195"/>
      <c r="J1" s="195"/>
      <c r="K1" s="195"/>
      <c r="L1" s="195"/>
      <c r="M1" s="195"/>
      <c r="N1" s="195"/>
      <c r="O1" s="196"/>
    </row>
    <row r="2" spans="1:18" ht="21" x14ac:dyDescent="0.35">
      <c r="A2" s="197" t="str">
        <f>'[1]Objetivos PMD'!$B$3</f>
        <v>Municipio:  Etzatlán, Jalisco</v>
      </c>
      <c r="B2" s="198"/>
      <c r="C2" s="198"/>
      <c r="D2" s="198"/>
      <c r="E2" s="198"/>
      <c r="F2" s="198"/>
      <c r="G2" s="198"/>
      <c r="H2" s="198"/>
      <c r="I2" s="198"/>
      <c r="J2" s="198"/>
      <c r="K2" s="198"/>
      <c r="L2" s="198"/>
      <c r="M2" s="198"/>
      <c r="N2" s="198"/>
      <c r="O2" s="199"/>
    </row>
    <row r="3" spans="1:18" x14ac:dyDescent="0.3">
      <c r="A3" s="200" t="s">
        <v>0</v>
      </c>
      <c r="B3" s="201" t="s">
        <v>1</v>
      </c>
      <c r="C3" s="202" t="s">
        <v>2</v>
      </c>
      <c r="D3" s="203" t="s">
        <v>3</v>
      </c>
      <c r="E3" s="193" t="s">
        <v>4</v>
      </c>
      <c r="F3" s="193" t="s">
        <v>5</v>
      </c>
      <c r="G3" s="204" t="s">
        <v>6</v>
      </c>
      <c r="H3" s="203" t="s">
        <v>7</v>
      </c>
      <c r="I3" s="193" t="s">
        <v>8</v>
      </c>
      <c r="J3" s="193" t="s">
        <v>9</v>
      </c>
      <c r="K3" s="193" t="s">
        <v>10</v>
      </c>
      <c r="L3" s="193" t="s">
        <v>11</v>
      </c>
      <c r="M3" s="193" t="s">
        <v>12</v>
      </c>
      <c r="N3" s="193" t="s">
        <v>13</v>
      </c>
      <c r="O3" s="205" t="s">
        <v>14</v>
      </c>
    </row>
    <row r="4" spans="1:18" x14ac:dyDescent="0.3">
      <c r="A4" s="200"/>
      <c r="B4" s="201"/>
      <c r="C4" s="202"/>
      <c r="D4" s="203"/>
      <c r="E4" s="193"/>
      <c r="F4" s="193"/>
      <c r="G4" s="204"/>
      <c r="H4" s="203"/>
      <c r="I4" s="193"/>
      <c r="J4" s="193"/>
      <c r="K4" s="193"/>
      <c r="L4" s="193"/>
      <c r="M4" s="193"/>
      <c r="N4" s="193"/>
      <c r="O4" s="205"/>
    </row>
    <row r="5" spans="1:18" ht="15" x14ac:dyDescent="0.25">
      <c r="A5" s="8">
        <v>1000</v>
      </c>
      <c r="B5" s="9" t="s">
        <v>15</v>
      </c>
      <c r="C5" s="10">
        <f>SUM(D5:O5)</f>
        <v>31600023.999999996</v>
      </c>
      <c r="D5" s="11">
        <f>D6+D11+D16+D25+D30+D37+D39</f>
        <v>2235430.04</v>
      </c>
      <c r="E5" s="11">
        <f t="shared" ref="E5:O5" si="0">E6+E11+E16+E25+E30+E37+E39</f>
        <v>2253325.3600000003</v>
      </c>
      <c r="F5" s="11">
        <f t="shared" si="0"/>
        <v>2241161.3600000003</v>
      </c>
      <c r="G5" s="11">
        <f t="shared" si="0"/>
        <v>2228238.3600000003</v>
      </c>
      <c r="H5" s="11">
        <f t="shared" si="0"/>
        <v>2230793.3600000003</v>
      </c>
      <c r="I5" s="11">
        <f t="shared" si="0"/>
        <v>2234202.3600000003</v>
      </c>
      <c r="J5" s="11">
        <f t="shared" si="0"/>
        <v>2231430.3600000003</v>
      </c>
      <c r="K5" s="11">
        <f t="shared" si="0"/>
        <v>2234009.3600000003</v>
      </c>
      <c r="L5" s="11">
        <f t="shared" si="0"/>
        <v>2253325.3600000003</v>
      </c>
      <c r="M5" s="11">
        <f t="shared" si="0"/>
        <v>2399950.3600000003</v>
      </c>
      <c r="N5" s="11">
        <f t="shared" si="0"/>
        <v>2422032.3600000003</v>
      </c>
      <c r="O5" s="12">
        <f t="shared" si="0"/>
        <v>6636125.3600000003</v>
      </c>
    </row>
    <row r="6" spans="1:18" x14ac:dyDescent="0.3">
      <c r="A6" s="13">
        <v>1100</v>
      </c>
      <c r="B6" s="14" t="s">
        <v>16</v>
      </c>
      <c r="C6" s="15">
        <f>SUM(D6:O6)</f>
        <v>14355047.68</v>
      </c>
      <c r="D6" s="16">
        <f>SUM(D7:D10)</f>
        <v>1196253.68</v>
      </c>
      <c r="E6" s="16">
        <f t="shared" ref="E6:O6" si="1">SUM(E7:E10)</f>
        <v>1196254</v>
      </c>
      <c r="F6" s="16">
        <f t="shared" si="1"/>
        <v>1196254</v>
      </c>
      <c r="G6" s="16">
        <f t="shared" si="1"/>
        <v>1196254</v>
      </c>
      <c r="H6" s="16">
        <f t="shared" si="1"/>
        <v>1196254</v>
      </c>
      <c r="I6" s="16">
        <f t="shared" si="1"/>
        <v>1196254</v>
      </c>
      <c r="J6" s="16">
        <f t="shared" si="1"/>
        <v>1196254</v>
      </c>
      <c r="K6" s="16">
        <f t="shared" si="1"/>
        <v>1196254</v>
      </c>
      <c r="L6" s="16">
        <f t="shared" si="1"/>
        <v>1196254</v>
      </c>
      <c r="M6" s="16">
        <f t="shared" si="1"/>
        <v>1196254</v>
      </c>
      <c r="N6" s="16">
        <f t="shared" si="1"/>
        <v>1196254</v>
      </c>
      <c r="O6" s="17">
        <f t="shared" si="1"/>
        <v>1196254</v>
      </c>
    </row>
    <row r="7" spans="1:18" ht="15" x14ac:dyDescent="0.25">
      <c r="A7" s="18">
        <v>111</v>
      </c>
      <c r="B7" s="19" t="s">
        <v>17</v>
      </c>
      <c r="C7" s="20">
        <f>SUM(D7:O7)</f>
        <v>2736143.6799999997</v>
      </c>
      <c r="D7" s="21">
        <v>228011.68</v>
      </c>
      <c r="E7" s="21">
        <v>228012</v>
      </c>
      <c r="F7" s="21">
        <v>228012</v>
      </c>
      <c r="G7" s="21">
        <v>228012</v>
      </c>
      <c r="H7" s="21">
        <v>228012</v>
      </c>
      <c r="I7" s="21">
        <v>228012</v>
      </c>
      <c r="J7" s="21">
        <v>228012</v>
      </c>
      <c r="K7" s="21">
        <v>228012</v>
      </c>
      <c r="L7" s="21">
        <v>228012</v>
      </c>
      <c r="M7" s="21">
        <v>228012</v>
      </c>
      <c r="N7" s="21">
        <v>228012</v>
      </c>
      <c r="O7" s="21">
        <v>228012</v>
      </c>
    </row>
    <row r="8" spans="1:18" ht="15" x14ac:dyDescent="0.25">
      <c r="A8" s="18">
        <v>112</v>
      </c>
      <c r="B8" s="22" t="s">
        <v>18</v>
      </c>
      <c r="C8" s="20">
        <f t="shared" ref="C8:C51" si="2">SUM(D8:O8)</f>
        <v>0</v>
      </c>
      <c r="D8" s="21">
        <v>0</v>
      </c>
      <c r="E8" s="21">
        <v>0</v>
      </c>
      <c r="F8" s="21">
        <v>0</v>
      </c>
      <c r="G8" s="21">
        <v>0</v>
      </c>
      <c r="H8" s="21">
        <v>0</v>
      </c>
      <c r="I8" s="21">
        <v>0</v>
      </c>
      <c r="J8" s="21">
        <v>0</v>
      </c>
      <c r="K8" s="21">
        <v>0</v>
      </c>
      <c r="L8" s="21">
        <v>0</v>
      </c>
      <c r="M8" s="21">
        <v>0</v>
      </c>
      <c r="N8" s="21">
        <v>0</v>
      </c>
      <c r="O8" s="23">
        <v>0</v>
      </c>
      <c r="R8" s="7"/>
    </row>
    <row r="9" spans="1:18" ht="15" x14ac:dyDescent="0.25">
      <c r="A9" s="18">
        <v>113</v>
      </c>
      <c r="B9" s="22" t="s">
        <v>19</v>
      </c>
      <c r="C9" s="20">
        <f t="shared" si="2"/>
        <v>11618904</v>
      </c>
      <c r="D9" s="21">
        <v>968242</v>
      </c>
      <c r="E9" s="21">
        <v>968242</v>
      </c>
      <c r="F9" s="21">
        <v>968242</v>
      </c>
      <c r="G9" s="21">
        <v>968242</v>
      </c>
      <c r="H9" s="21">
        <v>968242</v>
      </c>
      <c r="I9" s="21">
        <v>968242</v>
      </c>
      <c r="J9" s="21">
        <v>968242</v>
      </c>
      <c r="K9" s="21">
        <v>968242</v>
      </c>
      <c r="L9" s="21">
        <v>968242</v>
      </c>
      <c r="M9" s="21">
        <v>968242</v>
      </c>
      <c r="N9" s="21">
        <v>968242</v>
      </c>
      <c r="O9" s="21">
        <v>968242</v>
      </c>
    </row>
    <row r="10" spans="1:18" x14ac:dyDescent="0.3">
      <c r="A10" s="18">
        <v>114</v>
      </c>
      <c r="B10" s="22" t="s">
        <v>20</v>
      </c>
      <c r="C10" s="20">
        <f t="shared" si="2"/>
        <v>0</v>
      </c>
      <c r="D10" s="21">
        <v>0</v>
      </c>
      <c r="E10" s="21">
        <v>0</v>
      </c>
      <c r="F10" s="21">
        <v>0</v>
      </c>
      <c r="G10" s="21">
        <v>0</v>
      </c>
      <c r="H10" s="21">
        <v>0</v>
      </c>
      <c r="I10" s="21">
        <v>0</v>
      </c>
      <c r="J10" s="21">
        <v>0</v>
      </c>
      <c r="K10" s="21">
        <v>0</v>
      </c>
      <c r="L10" s="21">
        <v>0</v>
      </c>
      <c r="M10" s="21">
        <v>0</v>
      </c>
      <c r="N10" s="21">
        <v>0</v>
      </c>
      <c r="O10" s="23">
        <v>0</v>
      </c>
      <c r="R10" s="7"/>
    </row>
    <row r="11" spans="1:18" x14ac:dyDescent="0.3">
      <c r="A11" s="24">
        <v>1200</v>
      </c>
      <c r="B11" s="25" t="s">
        <v>21</v>
      </c>
      <c r="C11" s="15">
        <f>SUM(D11:O11)</f>
        <v>6344664</v>
      </c>
      <c r="D11" s="26">
        <f>SUM(D12:D15)</f>
        <v>528722</v>
      </c>
      <c r="E11" s="26">
        <f t="shared" ref="E11:O11" si="3">SUM(E12:E15)</f>
        <v>528722</v>
      </c>
      <c r="F11" s="26">
        <f t="shared" si="3"/>
        <v>528722</v>
      </c>
      <c r="G11" s="26">
        <f t="shared" si="3"/>
        <v>528722</v>
      </c>
      <c r="H11" s="26">
        <f t="shared" si="3"/>
        <v>528722</v>
      </c>
      <c r="I11" s="26">
        <f t="shared" si="3"/>
        <v>528722</v>
      </c>
      <c r="J11" s="26">
        <f t="shared" si="3"/>
        <v>528722</v>
      </c>
      <c r="K11" s="26">
        <f t="shared" si="3"/>
        <v>528722</v>
      </c>
      <c r="L11" s="26">
        <f t="shared" si="3"/>
        <v>528722</v>
      </c>
      <c r="M11" s="26">
        <f t="shared" si="3"/>
        <v>528722</v>
      </c>
      <c r="N11" s="26">
        <f t="shared" si="3"/>
        <v>528722</v>
      </c>
      <c r="O11" s="27">
        <f t="shared" si="3"/>
        <v>528722</v>
      </c>
      <c r="R11" s="4"/>
    </row>
    <row r="12" spans="1:18" ht="15" x14ac:dyDescent="0.25">
      <c r="A12" s="18">
        <v>121</v>
      </c>
      <c r="B12" s="22" t="s">
        <v>22</v>
      </c>
      <c r="C12" s="20">
        <f t="shared" si="2"/>
        <v>0</v>
      </c>
      <c r="D12" s="21">
        <v>0</v>
      </c>
      <c r="E12" s="21">
        <v>0</v>
      </c>
      <c r="F12" s="21">
        <v>0</v>
      </c>
      <c r="G12" s="21">
        <v>0</v>
      </c>
      <c r="H12" s="21">
        <v>0</v>
      </c>
      <c r="I12" s="21">
        <v>0</v>
      </c>
      <c r="J12" s="21">
        <v>0</v>
      </c>
      <c r="K12" s="21">
        <v>0</v>
      </c>
      <c r="L12" s="21">
        <v>0</v>
      </c>
      <c r="M12" s="21">
        <v>0</v>
      </c>
      <c r="N12" s="21">
        <v>0</v>
      </c>
      <c r="O12" s="23">
        <v>0</v>
      </c>
    </row>
    <row r="13" spans="1:18" ht="15" x14ac:dyDescent="0.25">
      <c r="A13" s="18">
        <v>122</v>
      </c>
      <c r="B13" s="22" t="s">
        <v>23</v>
      </c>
      <c r="C13" s="20">
        <f t="shared" si="2"/>
        <v>6344664</v>
      </c>
      <c r="D13" s="21">
        <v>528722</v>
      </c>
      <c r="E13" s="21">
        <v>528722</v>
      </c>
      <c r="F13" s="21">
        <v>528722</v>
      </c>
      <c r="G13" s="21">
        <v>528722</v>
      </c>
      <c r="H13" s="21">
        <v>528722</v>
      </c>
      <c r="I13" s="21">
        <v>528722</v>
      </c>
      <c r="J13" s="21">
        <v>528722</v>
      </c>
      <c r="K13" s="21">
        <v>528722</v>
      </c>
      <c r="L13" s="21">
        <v>528722</v>
      </c>
      <c r="M13" s="21">
        <v>528722</v>
      </c>
      <c r="N13" s="21">
        <v>528722</v>
      </c>
      <c r="O13" s="21">
        <v>528722</v>
      </c>
    </row>
    <row r="14" spans="1:18" x14ac:dyDescent="0.3">
      <c r="A14" s="18">
        <v>123</v>
      </c>
      <c r="B14" s="22" t="s">
        <v>24</v>
      </c>
      <c r="C14" s="20">
        <f t="shared" si="2"/>
        <v>0</v>
      </c>
      <c r="D14" s="21">
        <v>0</v>
      </c>
      <c r="E14" s="21">
        <v>0</v>
      </c>
      <c r="F14" s="21">
        <v>0</v>
      </c>
      <c r="G14" s="21">
        <v>0</v>
      </c>
      <c r="H14" s="21">
        <v>0</v>
      </c>
      <c r="I14" s="21">
        <v>0</v>
      </c>
      <c r="J14" s="21">
        <v>0</v>
      </c>
      <c r="K14" s="21">
        <v>0</v>
      </c>
      <c r="L14" s="21">
        <v>0</v>
      </c>
      <c r="M14" s="21">
        <v>0</v>
      </c>
      <c r="N14" s="21">
        <v>0</v>
      </c>
      <c r="O14" s="23">
        <v>0</v>
      </c>
    </row>
    <row r="15" spans="1:18" ht="20.399999999999999" x14ac:dyDescent="0.3">
      <c r="A15" s="18">
        <v>124</v>
      </c>
      <c r="B15" s="22" t="s">
        <v>25</v>
      </c>
      <c r="C15" s="20">
        <f t="shared" si="2"/>
        <v>0</v>
      </c>
      <c r="D15" s="21">
        <v>0</v>
      </c>
      <c r="E15" s="21">
        <v>0</v>
      </c>
      <c r="F15" s="21">
        <v>0</v>
      </c>
      <c r="G15" s="21">
        <v>0</v>
      </c>
      <c r="H15" s="21">
        <v>0</v>
      </c>
      <c r="I15" s="21">
        <v>0</v>
      </c>
      <c r="J15" s="21">
        <v>0</v>
      </c>
      <c r="K15" s="21">
        <v>0</v>
      </c>
      <c r="L15" s="21">
        <v>0</v>
      </c>
      <c r="M15" s="21">
        <v>0</v>
      </c>
      <c r="N15" s="21">
        <v>0</v>
      </c>
      <c r="O15" s="23">
        <v>0</v>
      </c>
    </row>
    <row r="16" spans="1:18" ht="15" x14ac:dyDescent="0.25">
      <c r="A16" s="24">
        <v>1300</v>
      </c>
      <c r="B16" s="25" t="s">
        <v>26</v>
      </c>
      <c r="C16" s="15">
        <f>SUM(D16:O16)</f>
        <v>4682982</v>
      </c>
      <c r="D16" s="26">
        <f>SUM(D17:D24)</f>
        <v>36844</v>
      </c>
      <c r="E16" s="26">
        <f t="shared" ref="E16:M16" si="4">SUM(E17:E24)</f>
        <v>54739</v>
      </c>
      <c r="F16" s="26">
        <f t="shared" si="4"/>
        <v>42575</v>
      </c>
      <c r="G16" s="26">
        <f t="shared" si="4"/>
        <v>29652</v>
      </c>
      <c r="H16" s="26">
        <f t="shared" si="4"/>
        <v>32207</v>
      </c>
      <c r="I16" s="26">
        <f t="shared" si="4"/>
        <v>35616</v>
      </c>
      <c r="J16" s="26">
        <f t="shared" si="4"/>
        <v>32844</v>
      </c>
      <c r="K16" s="26">
        <f t="shared" si="4"/>
        <v>35423</v>
      </c>
      <c r="L16" s="26">
        <f t="shared" si="4"/>
        <v>54739</v>
      </c>
      <c r="M16" s="26">
        <f t="shared" si="4"/>
        <v>52954</v>
      </c>
      <c r="N16" s="26">
        <f>SUM(N17:N24)</f>
        <v>48658</v>
      </c>
      <c r="O16" s="27">
        <f>SUM(O17:O24)</f>
        <v>4226731</v>
      </c>
    </row>
    <row r="17" spans="1:17" x14ac:dyDescent="0.3">
      <c r="A17" s="18">
        <v>131</v>
      </c>
      <c r="B17" s="22" t="s">
        <v>27</v>
      </c>
      <c r="C17" s="20">
        <f t="shared" si="2"/>
        <v>0</v>
      </c>
      <c r="D17" s="21">
        <v>0</v>
      </c>
      <c r="E17" s="21">
        <v>0</v>
      </c>
      <c r="F17" s="21">
        <v>0</v>
      </c>
      <c r="G17" s="21">
        <v>0</v>
      </c>
      <c r="H17" s="21">
        <v>0</v>
      </c>
      <c r="I17" s="21">
        <v>0</v>
      </c>
      <c r="J17" s="21">
        <v>0</v>
      </c>
      <c r="K17" s="21">
        <v>0</v>
      </c>
      <c r="L17" s="21">
        <v>0</v>
      </c>
      <c r="M17" s="21">
        <v>0</v>
      </c>
      <c r="N17" s="21">
        <v>0</v>
      </c>
      <c r="O17" s="23">
        <v>0</v>
      </c>
    </row>
    <row r="18" spans="1:17" x14ac:dyDescent="0.3">
      <c r="A18" s="18">
        <v>132</v>
      </c>
      <c r="B18" s="22" t="s">
        <v>28</v>
      </c>
      <c r="C18" s="20">
        <f t="shared" si="2"/>
        <v>4171992</v>
      </c>
      <c r="D18" s="21">
        <v>0</v>
      </c>
      <c r="E18" s="21">
        <v>0</v>
      </c>
      <c r="F18" s="21">
        <v>0</v>
      </c>
      <c r="G18" s="21">
        <v>0</v>
      </c>
      <c r="H18" s="21">
        <v>0</v>
      </c>
      <c r="I18" s="21">
        <v>0</v>
      </c>
      <c r="J18" s="21">
        <v>0</v>
      </c>
      <c r="K18" s="21">
        <v>0</v>
      </c>
      <c r="L18" s="21">
        <v>0</v>
      </c>
      <c r="M18" s="21">
        <v>0</v>
      </c>
      <c r="N18" s="21">
        <v>0</v>
      </c>
      <c r="O18" s="23">
        <v>4171992</v>
      </c>
      <c r="Q18" s="154"/>
    </row>
    <row r="19" spans="1:17" ht="15" x14ac:dyDescent="0.25">
      <c r="A19" s="18">
        <v>133</v>
      </c>
      <c r="B19" s="22" t="s">
        <v>29</v>
      </c>
      <c r="C19" s="20">
        <f t="shared" si="2"/>
        <v>510990</v>
      </c>
      <c r="D19" s="21">
        <v>36844</v>
      </c>
      <c r="E19" s="21">
        <v>54739</v>
      </c>
      <c r="F19" s="21">
        <v>42575</v>
      </c>
      <c r="G19" s="21">
        <v>29652</v>
      </c>
      <c r="H19" s="21">
        <v>32207</v>
      </c>
      <c r="I19" s="21">
        <v>35616</v>
      </c>
      <c r="J19" s="21">
        <v>32844</v>
      </c>
      <c r="K19" s="21">
        <v>35423</v>
      </c>
      <c r="L19" s="21">
        <v>54739</v>
      </c>
      <c r="M19" s="21">
        <v>52954</v>
      </c>
      <c r="N19" s="21">
        <v>48658</v>
      </c>
      <c r="O19" s="21">
        <v>54739</v>
      </c>
    </row>
    <row r="20" spans="1:17" ht="15" x14ac:dyDescent="0.25">
      <c r="A20" s="18">
        <v>134</v>
      </c>
      <c r="B20" s="22" t="s">
        <v>30</v>
      </c>
      <c r="C20" s="20">
        <f t="shared" si="2"/>
        <v>0</v>
      </c>
      <c r="D20" s="21">
        <v>0</v>
      </c>
      <c r="E20" s="21">
        <v>0</v>
      </c>
      <c r="F20" s="21">
        <v>0</v>
      </c>
      <c r="G20" s="21">
        <v>0</v>
      </c>
      <c r="H20" s="21">
        <v>0</v>
      </c>
      <c r="I20" s="21">
        <v>0</v>
      </c>
      <c r="J20" s="21">
        <v>0</v>
      </c>
      <c r="K20" s="21">
        <v>0</v>
      </c>
      <c r="L20" s="21">
        <v>0</v>
      </c>
      <c r="M20" s="21">
        <v>0</v>
      </c>
      <c r="N20" s="21">
        <v>0</v>
      </c>
      <c r="O20" s="23">
        <v>0</v>
      </c>
    </row>
    <row r="21" spans="1:17" ht="15" x14ac:dyDescent="0.25">
      <c r="A21" s="18">
        <v>135</v>
      </c>
      <c r="B21" s="22" t="s">
        <v>31</v>
      </c>
      <c r="C21" s="20">
        <f t="shared" si="2"/>
        <v>0</v>
      </c>
      <c r="D21" s="21">
        <v>0</v>
      </c>
      <c r="E21" s="21">
        <v>0</v>
      </c>
      <c r="F21" s="21">
        <v>0</v>
      </c>
      <c r="G21" s="21">
        <v>0</v>
      </c>
      <c r="H21" s="21">
        <v>0</v>
      </c>
      <c r="I21" s="21">
        <v>0</v>
      </c>
      <c r="J21" s="21">
        <v>0</v>
      </c>
      <c r="K21" s="21">
        <v>0</v>
      </c>
      <c r="L21" s="21">
        <v>0</v>
      </c>
      <c r="M21" s="21">
        <v>0</v>
      </c>
      <c r="N21" s="21">
        <v>0</v>
      </c>
      <c r="O21" s="23">
        <v>0</v>
      </c>
    </row>
    <row r="22" spans="1:17" ht="20.399999999999999" x14ac:dyDescent="0.3">
      <c r="A22" s="18">
        <v>136</v>
      </c>
      <c r="B22" s="28" t="s">
        <v>32</v>
      </c>
      <c r="C22" s="20">
        <f t="shared" si="2"/>
        <v>0</v>
      </c>
      <c r="D22" s="21">
        <v>0</v>
      </c>
      <c r="E22" s="21">
        <v>0</v>
      </c>
      <c r="F22" s="21">
        <v>0</v>
      </c>
      <c r="G22" s="21">
        <v>0</v>
      </c>
      <c r="H22" s="21">
        <v>0</v>
      </c>
      <c r="I22" s="21">
        <v>0</v>
      </c>
      <c r="J22" s="21">
        <v>0</v>
      </c>
      <c r="K22" s="21">
        <v>0</v>
      </c>
      <c r="L22" s="21">
        <v>0</v>
      </c>
      <c r="M22" s="21">
        <v>0</v>
      </c>
      <c r="N22" s="21">
        <v>0</v>
      </c>
      <c r="O22" s="23">
        <v>0</v>
      </c>
    </row>
    <row r="23" spans="1:17" x14ac:dyDescent="0.3">
      <c r="A23" s="18">
        <v>137</v>
      </c>
      <c r="B23" s="22" t="s">
        <v>33</v>
      </c>
      <c r="C23" s="20">
        <f t="shared" si="2"/>
        <v>0</v>
      </c>
      <c r="D23" s="21">
        <v>0</v>
      </c>
      <c r="E23" s="21">
        <v>0</v>
      </c>
      <c r="F23" s="21">
        <v>0</v>
      </c>
      <c r="G23" s="21">
        <v>0</v>
      </c>
      <c r="H23" s="21">
        <v>0</v>
      </c>
      <c r="I23" s="21">
        <v>0</v>
      </c>
      <c r="J23" s="21">
        <v>0</v>
      </c>
      <c r="K23" s="21">
        <v>0</v>
      </c>
      <c r="L23" s="21">
        <v>0</v>
      </c>
      <c r="M23" s="21">
        <v>0</v>
      </c>
      <c r="N23" s="21">
        <v>0</v>
      </c>
      <c r="O23" s="23">
        <v>0</v>
      </c>
    </row>
    <row r="24" spans="1:17" ht="20.399999999999999" x14ac:dyDescent="0.3">
      <c r="A24" s="18">
        <v>138</v>
      </c>
      <c r="B24" s="22" t="s">
        <v>34</v>
      </c>
      <c r="C24" s="20">
        <f t="shared" si="2"/>
        <v>0</v>
      </c>
      <c r="D24" s="21">
        <v>0</v>
      </c>
      <c r="E24" s="21">
        <v>0</v>
      </c>
      <c r="F24" s="21">
        <v>0</v>
      </c>
      <c r="G24" s="21">
        <v>0</v>
      </c>
      <c r="H24" s="21">
        <v>0</v>
      </c>
      <c r="I24" s="21">
        <v>0</v>
      </c>
      <c r="J24" s="21">
        <v>0</v>
      </c>
      <c r="K24" s="21">
        <v>0</v>
      </c>
      <c r="L24" s="21">
        <v>0</v>
      </c>
      <c r="M24" s="21">
        <v>0</v>
      </c>
      <c r="N24" s="21">
        <v>0</v>
      </c>
      <c r="O24" s="23">
        <v>0</v>
      </c>
    </row>
    <row r="25" spans="1:17" x14ac:dyDescent="0.3">
      <c r="A25" s="24">
        <v>1400</v>
      </c>
      <c r="B25" s="25" t="s">
        <v>35</v>
      </c>
      <c r="C25" s="15">
        <f>SUM(D25:O25)</f>
        <v>205096.31999999995</v>
      </c>
      <c r="D25" s="26">
        <f>SUM(D26:D29)</f>
        <v>17091.36</v>
      </c>
      <c r="E25" s="26">
        <f t="shared" ref="E25:O25" si="5">SUM(E26:E29)</f>
        <v>17091.36</v>
      </c>
      <c r="F25" s="26">
        <f t="shared" si="5"/>
        <v>17091.36</v>
      </c>
      <c r="G25" s="26">
        <f t="shared" si="5"/>
        <v>17091.36</v>
      </c>
      <c r="H25" s="26">
        <f t="shared" si="5"/>
        <v>17091.36</v>
      </c>
      <c r="I25" s="26">
        <f t="shared" si="5"/>
        <v>17091.36</v>
      </c>
      <c r="J25" s="26">
        <f t="shared" si="5"/>
        <v>17091.36</v>
      </c>
      <c r="K25" s="26">
        <f t="shared" si="5"/>
        <v>17091.36</v>
      </c>
      <c r="L25" s="26">
        <f t="shared" si="5"/>
        <v>17091.36</v>
      </c>
      <c r="M25" s="26">
        <f t="shared" si="5"/>
        <v>17091.36</v>
      </c>
      <c r="N25" s="26">
        <f t="shared" si="5"/>
        <v>17091.36</v>
      </c>
      <c r="O25" s="27">
        <f t="shared" si="5"/>
        <v>17091.36</v>
      </c>
    </row>
    <row r="26" spans="1:17" x14ac:dyDescent="0.3">
      <c r="A26" s="18">
        <v>141</v>
      </c>
      <c r="B26" s="22" t="s">
        <v>36</v>
      </c>
      <c r="C26" s="20">
        <f t="shared" si="2"/>
        <v>205096.31999999995</v>
      </c>
      <c r="D26" s="29">
        <v>17091.36</v>
      </c>
      <c r="E26" s="29">
        <v>17091.36</v>
      </c>
      <c r="F26" s="29">
        <v>17091.36</v>
      </c>
      <c r="G26" s="29">
        <v>17091.36</v>
      </c>
      <c r="H26" s="29">
        <v>17091.36</v>
      </c>
      <c r="I26" s="29">
        <v>17091.36</v>
      </c>
      <c r="J26" s="29">
        <v>17091.36</v>
      </c>
      <c r="K26" s="29">
        <v>17091.36</v>
      </c>
      <c r="L26" s="29">
        <v>17091.36</v>
      </c>
      <c r="M26" s="29">
        <v>17091.36</v>
      </c>
      <c r="N26" s="29">
        <v>17091.36</v>
      </c>
      <c r="O26" s="29">
        <v>17091.36</v>
      </c>
    </row>
    <row r="27" spans="1:17" x14ac:dyDescent="0.3">
      <c r="A27" s="18">
        <v>142</v>
      </c>
      <c r="B27" s="22" t="s">
        <v>37</v>
      </c>
      <c r="C27" s="20">
        <f t="shared" si="2"/>
        <v>0</v>
      </c>
      <c r="D27" s="29">
        <v>0</v>
      </c>
      <c r="E27" s="29">
        <v>0</v>
      </c>
      <c r="F27" s="29">
        <v>0</v>
      </c>
      <c r="G27" s="29">
        <v>0</v>
      </c>
      <c r="H27" s="29">
        <v>0</v>
      </c>
      <c r="I27" s="29">
        <v>0</v>
      </c>
      <c r="J27" s="29">
        <v>0</v>
      </c>
      <c r="K27" s="29">
        <v>0</v>
      </c>
      <c r="L27" s="29">
        <v>0</v>
      </c>
      <c r="M27" s="29">
        <v>0</v>
      </c>
      <c r="N27" s="29">
        <v>0</v>
      </c>
      <c r="O27" s="30">
        <v>0</v>
      </c>
    </row>
    <row r="28" spans="1:17" x14ac:dyDescent="0.3">
      <c r="A28" s="18">
        <v>143</v>
      </c>
      <c r="B28" s="22" t="s">
        <v>38</v>
      </c>
      <c r="C28" s="20">
        <f t="shared" si="2"/>
        <v>0</v>
      </c>
      <c r="D28" s="29">
        <v>0</v>
      </c>
      <c r="E28" s="29">
        <v>0</v>
      </c>
      <c r="F28" s="29">
        <v>0</v>
      </c>
      <c r="G28" s="29">
        <v>0</v>
      </c>
      <c r="H28" s="29">
        <v>0</v>
      </c>
      <c r="I28" s="29">
        <v>0</v>
      </c>
      <c r="J28" s="29">
        <v>0</v>
      </c>
      <c r="K28" s="29">
        <v>0</v>
      </c>
      <c r="L28" s="29">
        <v>0</v>
      </c>
      <c r="M28" s="29">
        <v>0</v>
      </c>
      <c r="N28" s="29">
        <v>0</v>
      </c>
      <c r="O28" s="30">
        <v>0</v>
      </c>
    </row>
    <row r="29" spans="1:17" x14ac:dyDescent="0.3">
      <c r="A29" s="18">
        <v>144</v>
      </c>
      <c r="B29" s="22" t="s">
        <v>39</v>
      </c>
      <c r="C29" s="20">
        <f t="shared" si="2"/>
        <v>0</v>
      </c>
      <c r="D29" s="29">
        <v>0</v>
      </c>
      <c r="E29" s="29">
        <v>0</v>
      </c>
      <c r="F29" s="29">
        <v>0</v>
      </c>
      <c r="G29" s="29">
        <v>0</v>
      </c>
      <c r="H29" s="29">
        <v>0</v>
      </c>
      <c r="I29" s="29">
        <v>0</v>
      </c>
      <c r="J29" s="29">
        <v>0</v>
      </c>
      <c r="K29" s="29">
        <v>0</v>
      </c>
      <c r="L29" s="29">
        <v>0</v>
      </c>
      <c r="M29" s="29">
        <v>0</v>
      </c>
      <c r="N29" s="29">
        <v>0</v>
      </c>
      <c r="O29" s="30">
        <v>0</v>
      </c>
    </row>
    <row r="30" spans="1:17" x14ac:dyDescent="0.3">
      <c r="A30" s="24">
        <v>1500</v>
      </c>
      <c r="B30" s="25" t="s">
        <v>40</v>
      </c>
      <c r="C30" s="15">
        <f>SUM(D30:O30)</f>
        <v>6012234</v>
      </c>
      <c r="D30" s="26">
        <f>SUM(D31:D36)</f>
        <v>456519</v>
      </c>
      <c r="E30" s="26">
        <f t="shared" ref="E30:O30" si="6">SUM(E31:E36)</f>
        <v>456519</v>
      </c>
      <c r="F30" s="26">
        <f t="shared" si="6"/>
        <v>456519</v>
      </c>
      <c r="G30" s="26">
        <f t="shared" si="6"/>
        <v>456519</v>
      </c>
      <c r="H30" s="26">
        <f t="shared" si="6"/>
        <v>456519</v>
      </c>
      <c r="I30" s="26">
        <f t="shared" si="6"/>
        <v>456519</v>
      </c>
      <c r="J30" s="26">
        <f t="shared" si="6"/>
        <v>456519</v>
      </c>
      <c r="K30" s="26">
        <f t="shared" si="6"/>
        <v>456519</v>
      </c>
      <c r="L30" s="26">
        <f t="shared" si="6"/>
        <v>456519</v>
      </c>
      <c r="M30" s="26">
        <f t="shared" si="6"/>
        <v>604929</v>
      </c>
      <c r="N30" s="26">
        <f t="shared" si="6"/>
        <v>631307</v>
      </c>
      <c r="O30" s="27">
        <f t="shared" si="6"/>
        <v>667327</v>
      </c>
    </row>
    <row r="31" spans="1:17" x14ac:dyDescent="0.3">
      <c r="A31" s="18">
        <v>151</v>
      </c>
      <c r="B31" s="22" t="s">
        <v>41</v>
      </c>
      <c r="C31" s="20">
        <f t="shared" si="2"/>
        <v>3392652</v>
      </c>
      <c r="D31" s="29">
        <v>282721</v>
      </c>
      <c r="E31" s="29">
        <v>282721</v>
      </c>
      <c r="F31" s="29">
        <v>282721</v>
      </c>
      <c r="G31" s="29">
        <v>282721</v>
      </c>
      <c r="H31" s="29">
        <v>282721</v>
      </c>
      <c r="I31" s="29">
        <v>282721</v>
      </c>
      <c r="J31" s="29">
        <v>282721</v>
      </c>
      <c r="K31" s="29">
        <v>282721</v>
      </c>
      <c r="L31" s="29">
        <v>282721</v>
      </c>
      <c r="M31" s="29">
        <v>282721</v>
      </c>
      <c r="N31" s="29">
        <v>282721</v>
      </c>
      <c r="O31" s="29">
        <v>282721</v>
      </c>
      <c r="P31" s="29"/>
    </row>
    <row r="32" spans="1:17" s="153" customFormat="1" x14ac:dyDescent="0.3">
      <c r="A32" s="18">
        <v>152</v>
      </c>
      <c r="B32" s="22" t="s">
        <v>42</v>
      </c>
      <c r="C32" s="155">
        <f t="shared" si="2"/>
        <v>534006</v>
      </c>
      <c r="D32" s="29">
        <v>0</v>
      </c>
      <c r="E32" s="29">
        <v>0</v>
      </c>
      <c r="F32" s="29">
        <v>0</v>
      </c>
      <c r="G32" s="29">
        <v>0</v>
      </c>
      <c r="H32" s="29">
        <v>0</v>
      </c>
      <c r="I32" s="29">
        <v>0</v>
      </c>
      <c r="J32" s="29">
        <v>0</v>
      </c>
      <c r="K32" s="29">
        <v>0</v>
      </c>
      <c r="L32" s="29">
        <v>0</v>
      </c>
      <c r="M32" s="29">
        <v>148410</v>
      </c>
      <c r="N32" s="29">
        <v>174788</v>
      </c>
      <c r="O32" s="29">
        <v>210808</v>
      </c>
    </row>
    <row r="33" spans="1:15" x14ac:dyDescent="0.3">
      <c r="A33" s="18">
        <v>153</v>
      </c>
      <c r="B33" s="22" t="s">
        <v>43</v>
      </c>
      <c r="C33" s="20">
        <f t="shared" si="2"/>
        <v>0</v>
      </c>
      <c r="D33" s="29">
        <v>0</v>
      </c>
      <c r="E33" s="29">
        <v>0</v>
      </c>
      <c r="F33" s="29">
        <v>0</v>
      </c>
      <c r="G33" s="29">
        <v>0</v>
      </c>
      <c r="H33" s="29">
        <v>0</v>
      </c>
      <c r="I33" s="29">
        <v>0</v>
      </c>
      <c r="J33" s="29">
        <v>0</v>
      </c>
      <c r="K33" s="29">
        <v>0</v>
      </c>
      <c r="L33" s="29">
        <v>0</v>
      </c>
      <c r="M33" s="29">
        <v>0</v>
      </c>
      <c r="N33" s="29">
        <v>0</v>
      </c>
      <c r="O33" s="30">
        <v>0</v>
      </c>
    </row>
    <row r="34" spans="1:15" x14ac:dyDescent="0.3">
      <c r="A34" s="18">
        <v>154</v>
      </c>
      <c r="B34" s="22" t="s">
        <v>44</v>
      </c>
      <c r="C34" s="20">
        <f t="shared" si="2"/>
        <v>0</v>
      </c>
      <c r="D34" s="29">
        <v>0</v>
      </c>
      <c r="E34" s="29">
        <v>0</v>
      </c>
      <c r="F34" s="29">
        <v>0</v>
      </c>
      <c r="G34" s="29">
        <v>0</v>
      </c>
      <c r="H34" s="29">
        <v>0</v>
      </c>
      <c r="I34" s="29">
        <v>0</v>
      </c>
      <c r="J34" s="29">
        <v>0</v>
      </c>
      <c r="K34" s="29">
        <v>0</v>
      </c>
      <c r="L34" s="29">
        <v>0</v>
      </c>
      <c r="M34" s="29">
        <v>0</v>
      </c>
      <c r="N34" s="29">
        <v>0</v>
      </c>
      <c r="O34" s="30">
        <v>0</v>
      </c>
    </row>
    <row r="35" spans="1:15" x14ac:dyDescent="0.3">
      <c r="A35" s="18">
        <v>155</v>
      </c>
      <c r="B35" s="22" t="s">
        <v>45</v>
      </c>
      <c r="C35" s="20">
        <f t="shared" si="2"/>
        <v>0</v>
      </c>
      <c r="D35" s="29">
        <v>0</v>
      </c>
      <c r="E35" s="29">
        <v>0</v>
      </c>
      <c r="F35" s="29">
        <v>0</v>
      </c>
      <c r="G35" s="29">
        <v>0</v>
      </c>
      <c r="H35" s="29">
        <v>0</v>
      </c>
      <c r="I35" s="29">
        <v>0</v>
      </c>
      <c r="J35" s="29">
        <v>0</v>
      </c>
      <c r="K35" s="29">
        <v>0</v>
      </c>
      <c r="L35" s="29">
        <v>0</v>
      </c>
      <c r="M35" s="29">
        <v>0</v>
      </c>
      <c r="N35" s="29">
        <v>0</v>
      </c>
      <c r="O35" s="30">
        <v>0</v>
      </c>
    </row>
    <row r="36" spans="1:15" x14ac:dyDescent="0.3">
      <c r="A36" s="18">
        <v>159</v>
      </c>
      <c r="B36" s="22" t="s">
        <v>46</v>
      </c>
      <c r="C36" s="20">
        <f t="shared" si="2"/>
        <v>2085576</v>
      </c>
      <c r="D36" s="29">
        <v>173798</v>
      </c>
      <c r="E36" s="29">
        <v>173798</v>
      </c>
      <c r="F36" s="29">
        <v>173798</v>
      </c>
      <c r="G36" s="29">
        <v>173798</v>
      </c>
      <c r="H36" s="29">
        <v>173798</v>
      </c>
      <c r="I36" s="29">
        <v>173798</v>
      </c>
      <c r="J36" s="29">
        <v>173798</v>
      </c>
      <c r="K36" s="29">
        <v>173798</v>
      </c>
      <c r="L36" s="29">
        <v>173798</v>
      </c>
      <c r="M36" s="29">
        <v>173798</v>
      </c>
      <c r="N36" s="29">
        <v>173798</v>
      </c>
      <c r="O36" s="29">
        <v>173798</v>
      </c>
    </row>
    <row r="37" spans="1:15" x14ac:dyDescent="0.3">
      <c r="A37" s="24">
        <v>1600</v>
      </c>
      <c r="B37" s="31" t="s">
        <v>47</v>
      </c>
      <c r="C37" s="15">
        <f t="shared" si="2"/>
        <v>0</v>
      </c>
      <c r="D37" s="26">
        <f t="shared" ref="D37:O37" si="7">SUM(D38)</f>
        <v>0</v>
      </c>
      <c r="E37" s="26">
        <f t="shared" si="7"/>
        <v>0</v>
      </c>
      <c r="F37" s="26">
        <f t="shared" si="7"/>
        <v>0</v>
      </c>
      <c r="G37" s="26">
        <f t="shared" si="7"/>
        <v>0</v>
      </c>
      <c r="H37" s="26">
        <f t="shared" si="7"/>
        <v>0</v>
      </c>
      <c r="I37" s="26">
        <f t="shared" si="7"/>
        <v>0</v>
      </c>
      <c r="J37" s="26">
        <f t="shared" si="7"/>
        <v>0</v>
      </c>
      <c r="K37" s="26">
        <f t="shared" si="7"/>
        <v>0</v>
      </c>
      <c r="L37" s="26">
        <f t="shared" si="7"/>
        <v>0</v>
      </c>
      <c r="M37" s="26">
        <f t="shared" si="7"/>
        <v>0</v>
      </c>
      <c r="N37" s="26">
        <f t="shared" si="7"/>
        <v>0</v>
      </c>
      <c r="O37" s="27">
        <f t="shared" si="7"/>
        <v>0</v>
      </c>
    </row>
    <row r="38" spans="1:15" x14ac:dyDescent="0.3">
      <c r="A38" s="18">
        <v>161</v>
      </c>
      <c r="B38" s="22" t="s">
        <v>48</v>
      </c>
      <c r="C38" s="20">
        <f t="shared" si="2"/>
        <v>0</v>
      </c>
      <c r="D38" s="29"/>
      <c r="E38" s="29"/>
      <c r="F38" s="29">
        <v>0</v>
      </c>
      <c r="G38" s="29">
        <v>0</v>
      </c>
      <c r="H38" s="29">
        <v>0</v>
      </c>
      <c r="I38" s="29">
        <v>0</v>
      </c>
      <c r="J38" s="29">
        <v>0</v>
      </c>
      <c r="K38" s="29">
        <v>0</v>
      </c>
      <c r="L38" s="29">
        <v>0</v>
      </c>
      <c r="M38" s="29">
        <v>0</v>
      </c>
      <c r="N38" s="29">
        <v>0</v>
      </c>
      <c r="O38" s="30">
        <v>0</v>
      </c>
    </row>
    <row r="39" spans="1:15" x14ac:dyDescent="0.3">
      <c r="A39" s="32">
        <v>1700</v>
      </c>
      <c r="B39" s="25" t="s">
        <v>49</v>
      </c>
      <c r="C39" s="15">
        <f t="shared" si="2"/>
        <v>0</v>
      </c>
      <c r="D39" s="26">
        <f>SUM(D40:D41)</f>
        <v>0</v>
      </c>
      <c r="E39" s="26">
        <f t="shared" ref="E39:O39" si="8">SUM(E40:E41)</f>
        <v>0</v>
      </c>
      <c r="F39" s="26">
        <f t="shared" si="8"/>
        <v>0</v>
      </c>
      <c r="G39" s="26">
        <f t="shared" si="8"/>
        <v>0</v>
      </c>
      <c r="H39" s="26">
        <f t="shared" si="8"/>
        <v>0</v>
      </c>
      <c r="I39" s="26">
        <f t="shared" si="8"/>
        <v>0</v>
      </c>
      <c r="J39" s="26">
        <f t="shared" si="8"/>
        <v>0</v>
      </c>
      <c r="K39" s="26">
        <f t="shared" si="8"/>
        <v>0</v>
      </c>
      <c r="L39" s="26">
        <f t="shared" si="8"/>
        <v>0</v>
      </c>
      <c r="M39" s="26">
        <f t="shared" si="8"/>
        <v>0</v>
      </c>
      <c r="N39" s="26">
        <f t="shared" si="8"/>
        <v>0</v>
      </c>
      <c r="O39" s="27">
        <f t="shared" si="8"/>
        <v>0</v>
      </c>
    </row>
    <row r="40" spans="1:15" x14ac:dyDescent="0.3">
      <c r="A40" s="18">
        <v>171</v>
      </c>
      <c r="B40" s="22" t="s">
        <v>50</v>
      </c>
      <c r="C40" s="20">
        <f t="shared" si="2"/>
        <v>0</v>
      </c>
      <c r="D40" s="21">
        <v>0</v>
      </c>
      <c r="E40" s="21">
        <v>0</v>
      </c>
      <c r="F40" s="21">
        <v>0</v>
      </c>
      <c r="G40" s="21">
        <v>0</v>
      </c>
      <c r="H40" s="21">
        <v>0</v>
      </c>
      <c r="I40" s="21">
        <v>0</v>
      </c>
      <c r="J40" s="21">
        <v>0</v>
      </c>
      <c r="K40" s="21">
        <v>0</v>
      </c>
      <c r="L40" s="21">
        <v>0</v>
      </c>
      <c r="M40" s="21">
        <v>0</v>
      </c>
      <c r="N40" s="21">
        <v>0</v>
      </c>
      <c r="O40" s="21">
        <v>0</v>
      </c>
    </row>
    <row r="41" spans="1:15" x14ac:dyDescent="0.3">
      <c r="A41" s="18">
        <v>172</v>
      </c>
      <c r="B41" s="22" t="s">
        <v>51</v>
      </c>
      <c r="C41" s="20">
        <f t="shared" si="2"/>
        <v>0</v>
      </c>
      <c r="D41" s="21">
        <v>0</v>
      </c>
      <c r="E41" s="21">
        <v>0</v>
      </c>
      <c r="F41" s="21">
        <v>0</v>
      </c>
      <c r="G41" s="21">
        <v>0</v>
      </c>
      <c r="H41" s="21">
        <v>0</v>
      </c>
      <c r="I41" s="21">
        <v>0</v>
      </c>
      <c r="J41" s="21">
        <v>0</v>
      </c>
      <c r="K41" s="21">
        <v>0</v>
      </c>
      <c r="L41" s="21">
        <v>0</v>
      </c>
      <c r="M41" s="21">
        <v>0</v>
      </c>
      <c r="N41" s="21">
        <v>0</v>
      </c>
      <c r="O41" s="23">
        <v>0</v>
      </c>
    </row>
    <row r="42" spans="1:15" x14ac:dyDescent="0.3">
      <c r="A42" s="33">
        <v>2000</v>
      </c>
      <c r="B42" s="34" t="s">
        <v>52</v>
      </c>
      <c r="C42" s="10">
        <f t="shared" si="2"/>
        <v>20326524.199999999</v>
      </c>
      <c r="D42" s="35">
        <f>D43+D52+D56+D66+D76+D84+D87+D93+D97</f>
        <v>1682056</v>
      </c>
      <c r="E42" s="35">
        <f t="shared" ref="E42:O42" si="9">E43+E52+E56+E66+E76+E84+E87+E93+E97</f>
        <v>1693480</v>
      </c>
      <c r="F42" s="35">
        <f t="shared" si="9"/>
        <v>1721262</v>
      </c>
      <c r="G42" s="35">
        <f t="shared" si="9"/>
        <v>1700715</v>
      </c>
      <c r="H42" s="35">
        <f t="shared" si="9"/>
        <v>1726036</v>
      </c>
      <c r="I42" s="35">
        <f t="shared" si="9"/>
        <v>1680311</v>
      </c>
      <c r="J42" s="35">
        <f t="shared" si="9"/>
        <v>1725394</v>
      </c>
      <c r="K42" s="35">
        <f t="shared" si="9"/>
        <v>1682613</v>
      </c>
      <c r="L42" s="35">
        <f t="shared" si="9"/>
        <v>1701547</v>
      </c>
      <c r="M42" s="35">
        <f t="shared" si="9"/>
        <v>1684830.2</v>
      </c>
      <c r="N42" s="35">
        <f t="shared" si="9"/>
        <v>1626293</v>
      </c>
      <c r="O42" s="36">
        <f t="shared" si="9"/>
        <v>1701987</v>
      </c>
    </row>
    <row r="43" spans="1:15" ht="20.399999999999999" x14ac:dyDescent="0.3">
      <c r="A43" s="24">
        <v>2100</v>
      </c>
      <c r="B43" s="25" t="s">
        <v>53</v>
      </c>
      <c r="C43" s="15">
        <f t="shared" si="2"/>
        <v>1177773</v>
      </c>
      <c r="D43" s="26">
        <f>SUM(D44:D51)</f>
        <v>122996</v>
      </c>
      <c r="E43" s="26">
        <f t="shared" ref="E43:O43" si="10">SUM(E44:E51)</f>
        <v>98490</v>
      </c>
      <c r="F43" s="26">
        <f t="shared" si="10"/>
        <v>110260</v>
      </c>
      <c r="G43" s="26">
        <f t="shared" si="10"/>
        <v>79220</v>
      </c>
      <c r="H43" s="26">
        <f t="shared" si="10"/>
        <v>100476</v>
      </c>
      <c r="I43" s="26">
        <f t="shared" si="10"/>
        <v>87599</v>
      </c>
      <c r="J43" s="26">
        <f t="shared" si="10"/>
        <v>104053</v>
      </c>
      <c r="K43" s="26">
        <f t="shared" si="10"/>
        <v>104670</v>
      </c>
      <c r="L43" s="26">
        <f t="shared" si="10"/>
        <v>107197</v>
      </c>
      <c r="M43" s="26">
        <f t="shared" si="10"/>
        <v>87008</v>
      </c>
      <c r="N43" s="26">
        <f t="shared" si="10"/>
        <v>78662</v>
      </c>
      <c r="O43" s="27">
        <f t="shared" si="10"/>
        <v>97142</v>
      </c>
    </row>
    <row r="44" spans="1:15" x14ac:dyDescent="0.3">
      <c r="A44" s="18">
        <v>211</v>
      </c>
      <c r="B44" s="22" t="s">
        <v>54</v>
      </c>
      <c r="C44" s="20">
        <f t="shared" si="2"/>
        <v>340866</v>
      </c>
      <c r="D44" s="21">
        <v>32968</v>
      </c>
      <c r="E44" s="21">
        <v>35109</v>
      </c>
      <c r="F44" s="21">
        <v>19941</v>
      </c>
      <c r="G44" s="21">
        <v>20142</v>
      </c>
      <c r="H44" s="21">
        <v>29980</v>
      </c>
      <c r="I44" s="21">
        <v>23473</v>
      </c>
      <c r="J44" s="21">
        <v>38991</v>
      </c>
      <c r="K44" s="21">
        <v>36921</v>
      </c>
      <c r="L44" s="21">
        <v>30986</v>
      </c>
      <c r="M44" s="21">
        <v>23853</v>
      </c>
      <c r="N44" s="21">
        <v>25130</v>
      </c>
      <c r="O44" s="21">
        <v>23372</v>
      </c>
    </row>
    <row r="45" spans="1:15" x14ac:dyDescent="0.3">
      <c r="A45" s="18">
        <v>212</v>
      </c>
      <c r="B45" s="22" t="s">
        <v>55</v>
      </c>
      <c r="C45" s="20">
        <f t="shared" si="2"/>
        <v>0</v>
      </c>
      <c r="D45" s="21">
        <v>0</v>
      </c>
      <c r="E45" s="21">
        <v>0</v>
      </c>
      <c r="F45" s="21">
        <v>0</v>
      </c>
      <c r="G45" s="21">
        <v>0</v>
      </c>
      <c r="H45" s="21">
        <v>0</v>
      </c>
      <c r="I45" s="21">
        <v>0</v>
      </c>
      <c r="J45" s="21">
        <v>0</v>
      </c>
      <c r="K45" s="21">
        <v>0</v>
      </c>
      <c r="L45" s="21">
        <v>0</v>
      </c>
      <c r="M45" s="21">
        <v>0</v>
      </c>
      <c r="N45" s="21">
        <v>0</v>
      </c>
      <c r="O45" s="21">
        <v>0</v>
      </c>
    </row>
    <row r="46" spans="1:15" x14ac:dyDescent="0.3">
      <c r="A46" s="18">
        <v>213</v>
      </c>
      <c r="B46" s="22" t="s">
        <v>56</v>
      </c>
      <c r="C46" s="20">
        <f t="shared" si="2"/>
        <v>0</v>
      </c>
      <c r="D46" s="21">
        <v>0</v>
      </c>
      <c r="E46" s="21">
        <v>0</v>
      </c>
      <c r="F46" s="21">
        <v>0</v>
      </c>
      <c r="G46" s="21">
        <v>0</v>
      </c>
      <c r="H46" s="21">
        <v>0</v>
      </c>
      <c r="I46" s="21">
        <v>0</v>
      </c>
      <c r="J46" s="21">
        <v>0</v>
      </c>
      <c r="K46" s="21">
        <v>0</v>
      </c>
      <c r="L46" s="21">
        <v>0</v>
      </c>
      <c r="M46" s="21">
        <v>0</v>
      </c>
      <c r="N46" s="21">
        <v>0</v>
      </c>
      <c r="O46" s="21">
        <v>0</v>
      </c>
    </row>
    <row r="47" spans="1:15" ht="20.399999999999999" x14ac:dyDescent="0.3">
      <c r="A47" s="18">
        <v>214</v>
      </c>
      <c r="B47" s="22" t="s">
        <v>57</v>
      </c>
      <c r="C47" s="20">
        <f t="shared" si="2"/>
        <v>361444</v>
      </c>
      <c r="D47" s="21">
        <v>36591</v>
      </c>
      <c r="E47" s="21">
        <v>25279</v>
      </c>
      <c r="F47" s="21">
        <v>36091</v>
      </c>
      <c r="G47" s="21">
        <v>25983</v>
      </c>
      <c r="H47" s="21">
        <v>35591</v>
      </c>
      <c r="I47" s="21">
        <v>26369</v>
      </c>
      <c r="J47" s="21">
        <v>35091</v>
      </c>
      <c r="K47" s="21">
        <v>25090</v>
      </c>
      <c r="L47" s="21">
        <v>36471</v>
      </c>
      <c r="M47" s="21">
        <v>26579</v>
      </c>
      <c r="N47" s="21">
        <v>16844</v>
      </c>
      <c r="O47" s="21">
        <v>35465</v>
      </c>
    </row>
    <row r="48" spans="1:15" x14ac:dyDescent="0.3">
      <c r="A48" s="18">
        <v>215</v>
      </c>
      <c r="B48" s="22" t="s">
        <v>58</v>
      </c>
      <c r="C48" s="20">
        <f t="shared" si="2"/>
        <v>49492</v>
      </c>
      <c r="D48" s="21">
        <v>7541</v>
      </c>
      <c r="E48" s="21"/>
      <c r="F48" s="21">
        <v>7523</v>
      </c>
      <c r="G48" s="21"/>
      <c r="H48" s="21">
        <v>6498</v>
      </c>
      <c r="I48" s="21">
        <v>7327</v>
      </c>
      <c r="J48" s="21"/>
      <c r="K48" s="21">
        <v>9333</v>
      </c>
      <c r="L48" s="21"/>
      <c r="M48" s="21"/>
      <c r="N48" s="21">
        <v>5177</v>
      </c>
      <c r="O48" s="21">
        <v>6093</v>
      </c>
    </row>
    <row r="49" spans="1:18" x14ac:dyDescent="0.3">
      <c r="A49" s="18">
        <v>216</v>
      </c>
      <c r="B49" s="22" t="s">
        <v>59</v>
      </c>
      <c r="C49" s="20">
        <f t="shared" si="2"/>
        <v>215208</v>
      </c>
      <c r="D49" s="21">
        <v>23820</v>
      </c>
      <c r="E49" s="21">
        <v>17764</v>
      </c>
      <c r="F49" s="21">
        <v>29675</v>
      </c>
      <c r="G49" s="21">
        <v>17650</v>
      </c>
      <c r="H49" s="21">
        <v>13304</v>
      </c>
      <c r="I49" s="21">
        <v>14647</v>
      </c>
      <c r="J49" s="21">
        <v>13765</v>
      </c>
      <c r="K49" s="21">
        <v>17578</v>
      </c>
      <c r="L49" s="21">
        <v>18823</v>
      </c>
      <c r="M49" s="21">
        <v>15288</v>
      </c>
      <c r="N49" s="21">
        <v>16134</v>
      </c>
      <c r="O49" s="21">
        <v>16760</v>
      </c>
    </row>
    <row r="50" spans="1:18" x14ac:dyDescent="0.3">
      <c r="A50" s="18">
        <v>217</v>
      </c>
      <c r="B50" s="22" t="s">
        <v>60</v>
      </c>
      <c r="C50" s="20">
        <f t="shared" si="2"/>
        <v>0</v>
      </c>
      <c r="D50" s="21">
        <v>0</v>
      </c>
      <c r="E50" s="21">
        <v>0</v>
      </c>
      <c r="F50" s="21">
        <v>0</v>
      </c>
      <c r="G50" s="21">
        <v>0</v>
      </c>
      <c r="H50" s="21">
        <v>0</v>
      </c>
      <c r="I50" s="21">
        <v>0</v>
      </c>
      <c r="J50" s="21">
        <v>0</v>
      </c>
      <c r="K50" s="21">
        <v>0</v>
      </c>
      <c r="L50" s="21">
        <v>0</v>
      </c>
      <c r="M50" s="21">
        <v>0</v>
      </c>
      <c r="N50" s="21">
        <v>0</v>
      </c>
      <c r="O50" s="21">
        <v>0</v>
      </c>
    </row>
    <row r="51" spans="1:18" x14ac:dyDescent="0.3">
      <c r="A51" s="18">
        <v>218</v>
      </c>
      <c r="B51" s="22" t="s">
        <v>61</v>
      </c>
      <c r="C51" s="20">
        <f t="shared" si="2"/>
        <v>210763</v>
      </c>
      <c r="D51" s="21">
        <v>22076</v>
      </c>
      <c r="E51" s="21">
        <v>20338</v>
      </c>
      <c r="F51" s="21">
        <v>17030</v>
      </c>
      <c r="G51" s="21">
        <v>15445</v>
      </c>
      <c r="H51" s="21">
        <v>15103</v>
      </c>
      <c r="I51" s="21">
        <v>15783</v>
      </c>
      <c r="J51" s="21">
        <v>16206</v>
      </c>
      <c r="K51" s="21">
        <v>15748</v>
      </c>
      <c r="L51" s="21">
        <v>20917</v>
      </c>
      <c r="M51" s="21">
        <v>21288</v>
      </c>
      <c r="N51" s="21">
        <v>15377</v>
      </c>
      <c r="O51" s="21">
        <v>15452</v>
      </c>
      <c r="Q51" s="170"/>
      <c r="R51" s="170"/>
    </row>
    <row r="52" spans="1:18" x14ac:dyDescent="0.3">
      <c r="A52" s="24">
        <v>2200</v>
      </c>
      <c r="B52" s="25" t="s">
        <v>62</v>
      </c>
      <c r="C52" s="15">
        <f>SUM(D52:O52)</f>
        <v>218095.2</v>
      </c>
      <c r="D52" s="26">
        <f>SUM(D53:D55)</f>
        <v>7360</v>
      </c>
      <c r="E52" s="26">
        <f t="shared" ref="E52:O52" si="11">SUM(E53:E55)</f>
        <v>10805</v>
      </c>
      <c r="F52" s="26">
        <f t="shared" si="11"/>
        <v>7360</v>
      </c>
      <c r="G52" s="26">
        <f t="shared" si="11"/>
        <v>10335</v>
      </c>
      <c r="H52" s="26">
        <f t="shared" si="11"/>
        <v>54751</v>
      </c>
      <c r="I52" s="26">
        <f t="shared" si="11"/>
        <v>7360</v>
      </c>
      <c r="J52" s="26">
        <f t="shared" si="11"/>
        <v>7360</v>
      </c>
      <c r="K52" s="26">
        <f t="shared" si="11"/>
        <v>7360</v>
      </c>
      <c r="L52" s="26">
        <f t="shared" si="11"/>
        <v>17945</v>
      </c>
      <c r="M52" s="26">
        <f t="shared" si="11"/>
        <v>45771.199999999997</v>
      </c>
      <c r="N52" s="26">
        <f t="shared" si="11"/>
        <v>7360</v>
      </c>
      <c r="O52" s="27">
        <f t="shared" si="11"/>
        <v>34328</v>
      </c>
    </row>
    <row r="53" spans="1:18" x14ac:dyDescent="0.3">
      <c r="A53" s="18">
        <v>221</v>
      </c>
      <c r="B53" s="22" t="s">
        <v>63</v>
      </c>
      <c r="C53" s="20">
        <f>SUM(D53:O53)</f>
        <v>218095.2</v>
      </c>
      <c r="D53" s="21">
        <v>7360</v>
      </c>
      <c r="E53" s="21">
        <v>10805</v>
      </c>
      <c r="F53" s="21">
        <v>7360</v>
      </c>
      <c r="G53" s="21">
        <v>10335</v>
      </c>
      <c r="H53" s="21">
        <v>54751</v>
      </c>
      <c r="I53" s="21">
        <v>7360</v>
      </c>
      <c r="J53" s="21">
        <v>7360</v>
      </c>
      <c r="K53" s="21">
        <v>7360</v>
      </c>
      <c r="L53" s="21">
        <v>17945</v>
      </c>
      <c r="M53" s="21">
        <v>45771.199999999997</v>
      </c>
      <c r="N53" s="21">
        <v>7360</v>
      </c>
      <c r="O53" s="21">
        <v>34328</v>
      </c>
    </row>
    <row r="54" spans="1:18" x14ac:dyDescent="0.3">
      <c r="A54" s="18">
        <v>222</v>
      </c>
      <c r="B54" s="22" t="s">
        <v>64</v>
      </c>
      <c r="C54" s="20">
        <f>SUM(D54:O54)</f>
        <v>0</v>
      </c>
      <c r="D54" s="21">
        <v>0</v>
      </c>
      <c r="E54" s="21">
        <v>0</v>
      </c>
      <c r="F54" s="21">
        <v>0</v>
      </c>
      <c r="G54" s="21">
        <v>0</v>
      </c>
      <c r="H54" s="21">
        <v>0</v>
      </c>
      <c r="I54" s="21">
        <v>0</v>
      </c>
      <c r="J54" s="21">
        <v>0</v>
      </c>
      <c r="K54" s="21">
        <v>0</v>
      </c>
      <c r="L54" s="21">
        <v>0</v>
      </c>
      <c r="M54" s="21">
        <v>0</v>
      </c>
      <c r="N54" s="21">
        <v>0</v>
      </c>
      <c r="O54" s="21">
        <v>0</v>
      </c>
    </row>
    <row r="55" spans="1:18" x14ac:dyDescent="0.3">
      <c r="A55" s="18">
        <v>223</v>
      </c>
      <c r="B55" s="22" t="s">
        <v>65</v>
      </c>
      <c r="C55" s="20">
        <f>SUM(D55:O55)</f>
        <v>0</v>
      </c>
      <c r="D55" s="21">
        <v>0</v>
      </c>
      <c r="E55" s="21">
        <v>0</v>
      </c>
      <c r="F55" s="21">
        <v>0</v>
      </c>
      <c r="G55" s="21">
        <v>0</v>
      </c>
      <c r="H55" s="21">
        <v>0</v>
      </c>
      <c r="I55" s="21">
        <v>0</v>
      </c>
      <c r="J55" s="21">
        <v>0</v>
      </c>
      <c r="K55" s="21">
        <v>0</v>
      </c>
      <c r="L55" s="21">
        <v>0</v>
      </c>
      <c r="M55" s="21">
        <v>0</v>
      </c>
      <c r="N55" s="21">
        <v>0</v>
      </c>
      <c r="O55" s="21">
        <v>0</v>
      </c>
    </row>
    <row r="56" spans="1:18" x14ac:dyDescent="0.3">
      <c r="A56" s="24">
        <v>2300</v>
      </c>
      <c r="B56" s="25" t="s">
        <v>66</v>
      </c>
      <c r="C56" s="15">
        <f>SUM(D56:O56)</f>
        <v>0</v>
      </c>
      <c r="D56" s="26">
        <f>SUM(D57:D65)</f>
        <v>0</v>
      </c>
      <c r="E56" s="26">
        <f t="shared" ref="E56:O56" si="12">SUM(E57:E65)</f>
        <v>0</v>
      </c>
      <c r="F56" s="26">
        <f t="shared" si="12"/>
        <v>0</v>
      </c>
      <c r="G56" s="26">
        <f t="shared" si="12"/>
        <v>0</v>
      </c>
      <c r="H56" s="26">
        <f t="shared" si="12"/>
        <v>0</v>
      </c>
      <c r="I56" s="26">
        <f t="shared" si="12"/>
        <v>0</v>
      </c>
      <c r="J56" s="26">
        <f t="shared" si="12"/>
        <v>0</v>
      </c>
      <c r="K56" s="26">
        <f t="shared" si="12"/>
        <v>0</v>
      </c>
      <c r="L56" s="26">
        <f t="shared" si="12"/>
        <v>0</v>
      </c>
      <c r="M56" s="26">
        <f t="shared" si="12"/>
        <v>0</v>
      </c>
      <c r="N56" s="26">
        <f t="shared" si="12"/>
        <v>0</v>
      </c>
      <c r="O56" s="27">
        <f t="shared" si="12"/>
        <v>0</v>
      </c>
    </row>
    <row r="57" spans="1:18" ht="20.399999999999999" x14ac:dyDescent="0.3">
      <c r="A57" s="18">
        <v>231</v>
      </c>
      <c r="B57" s="22" t="s">
        <v>67</v>
      </c>
      <c r="C57" s="20">
        <f t="shared" ref="C57:C65" si="13">SUM(D57:O57)</f>
        <v>0</v>
      </c>
      <c r="D57" s="21">
        <v>0</v>
      </c>
      <c r="E57" s="21">
        <v>0</v>
      </c>
      <c r="F57" s="21">
        <v>0</v>
      </c>
      <c r="G57" s="21"/>
      <c r="H57" s="21">
        <v>0</v>
      </c>
      <c r="I57" s="21">
        <v>0</v>
      </c>
      <c r="J57" s="21">
        <v>0</v>
      </c>
      <c r="K57" s="21"/>
      <c r="L57" s="21"/>
      <c r="M57" s="21">
        <v>0</v>
      </c>
      <c r="N57" s="21"/>
      <c r="O57" s="23">
        <v>0</v>
      </c>
    </row>
    <row r="58" spans="1:18" x14ac:dyDescent="0.3">
      <c r="A58" s="18">
        <v>232</v>
      </c>
      <c r="B58" s="22" t="s">
        <v>68</v>
      </c>
      <c r="C58" s="20">
        <f t="shared" si="13"/>
        <v>0</v>
      </c>
      <c r="D58" s="21">
        <v>0</v>
      </c>
      <c r="E58" s="21">
        <v>0</v>
      </c>
      <c r="F58" s="21">
        <v>0</v>
      </c>
      <c r="G58" s="21">
        <v>0</v>
      </c>
      <c r="H58" s="21">
        <v>0</v>
      </c>
      <c r="I58" s="21">
        <v>0</v>
      </c>
      <c r="J58" s="21">
        <v>0</v>
      </c>
      <c r="K58" s="21">
        <v>0</v>
      </c>
      <c r="L58" s="21">
        <v>0</v>
      </c>
      <c r="M58" s="21">
        <v>0</v>
      </c>
      <c r="N58" s="21">
        <v>0</v>
      </c>
      <c r="O58" s="23">
        <v>0</v>
      </c>
    </row>
    <row r="59" spans="1:18" x14ac:dyDescent="0.3">
      <c r="A59" s="18">
        <v>233</v>
      </c>
      <c r="B59" s="22" t="s">
        <v>69</v>
      </c>
      <c r="C59" s="20">
        <f t="shared" si="13"/>
        <v>0</v>
      </c>
      <c r="D59" s="21">
        <v>0</v>
      </c>
      <c r="E59" s="21">
        <v>0</v>
      </c>
      <c r="F59" s="21">
        <v>0</v>
      </c>
      <c r="G59" s="21">
        <v>0</v>
      </c>
      <c r="H59" s="21">
        <v>0</v>
      </c>
      <c r="I59" s="21">
        <v>0</v>
      </c>
      <c r="J59" s="21">
        <v>0</v>
      </c>
      <c r="K59" s="21">
        <v>0</v>
      </c>
      <c r="L59" s="21">
        <v>0</v>
      </c>
      <c r="M59" s="21">
        <v>0</v>
      </c>
      <c r="N59" s="21">
        <v>0</v>
      </c>
      <c r="O59" s="23">
        <v>0</v>
      </c>
    </row>
    <row r="60" spans="1:18" ht="20.399999999999999" x14ac:dyDescent="0.3">
      <c r="A60" s="18">
        <v>234</v>
      </c>
      <c r="B60" s="28" t="s">
        <v>70</v>
      </c>
      <c r="C60" s="20">
        <f t="shared" si="13"/>
        <v>0</v>
      </c>
      <c r="D60" s="21">
        <v>0</v>
      </c>
      <c r="E60" s="21">
        <v>0</v>
      </c>
      <c r="F60" s="21">
        <v>0</v>
      </c>
      <c r="G60" s="21">
        <v>0</v>
      </c>
      <c r="H60" s="21">
        <v>0</v>
      </c>
      <c r="I60" s="21">
        <v>0</v>
      </c>
      <c r="J60" s="21">
        <v>0</v>
      </c>
      <c r="K60" s="21">
        <v>0</v>
      </c>
      <c r="L60" s="21">
        <v>0</v>
      </c>
      <c r="M60" s="21">
        <v>0</v>
      </c>
      <c r="N60" s="21">
        <v>0</v>
      </c>
      <c r="O60" s="23">
        <v>0</v>
      </c>
    </row>
    <row r="61" spans="1:18" ht="20.399999999999999" x14ac:dyDescent="0.3">
      <c r="A61" s="18">
        <v>235</v>
      </c>
      <c r="B61" s="22" t="s">
        <v>71</v>
      </c>
      <c r="C61" s="20">
        <f t="shared" si="13"/>
        <v>0</v>
      </c>
      <c r="D61" s="21">
        <v>0</v>
      </c>
      <c r="E61" s="21">
        <v>0</v>
      </c>
      <c r="F61" s="21">
        <v>0</v>
      </c>
      <c r="G61" s="21"/>
      <c r="H61" s="21">
        <v>0</v>
      </c>
      <c r="I61" s="21">
        <v>0</v>
      </c>
      <c r="J61" s="21">
        <v>0</v>
      </c>
      <c r="K61" s="21">
        <v>0</v>
      </c>
      <c r="L61" s="21">
        <v>0</v>
      </c>
      <c r="M61" s="21"/>
      <c r="N61" s="21">
        <v>0</v>
      </c>
      <c r="O61" s="23">
        <v>0</v>
      </c>
    </row>
    <row r="62" spans="1:18" ht="20.399999999999999" x14ac:dyDescent="0.3">
      <c r="A62" s="18">
        <v>236</v>
      </c>
      <c r="B62" s="22" t="s">
        <v>72</v>
      </c>
      <c r="C62" s="20">
        <f t="shared" si="13"/>
        <v>0</v>
      </c>
      <c r="D62" s="21">
        <v>0</v>
      </c>
      <c r="E62" s="21">
        <v>0</v>
      </c>
      <c r="F62" s="21">
        <v>0</v>
      </c>
      <c r="G62" s="21">
        <v>0</v>
      </c>
      <c r="H62" s="21">
        <v>0</v>
      </c>
      <c r="I62" s="21">
        <v>0</v>
      </c>
      <c r="J62" s="21">
        <v>0</v>
      </c>
      <c r="K62" s="21">
        <v>0</v>
      </c>
      <c r="L62" s="21">
        <v>0</v>
      </c>
      <c r="M62" s="21">
        <v>0</v>
      </c>
      <c r="N62" s="21">
        <v>0</v>
      </c>
      <c r="O62" s="23">
        <v>0</v>
      </c>
    </row>
    <row r="63" spans="1:18" x14ac:dyDescent="0.3">
      <c r="A63" s="18">
        <v>237</v>
      </c>
      <c r="B63" s="22" t="s">
        <v>73</v>
      </c>
      <c r="C63" s="20">
        <f t="shared" si="13"/>
        <v>0</v>
      </c>
      <c r="D63" s="21">
        <v>0</v>
      </c>
      <c r="E63" s="21">
        <v>0</v>
      </c>
      <c r="F63" s="21">
        <v>0</v>
      </c>
      <c r="G63" s="21">
        <v>0</v>
      </c>
      <c r="H63" s="21">
        <v>0</v>
      </c>
      <c r="I63" s="21">
        <v>0</v>
      </c>
      <c r="J63" s="21">
        <v>0</v>
      </c>
      <c r="K63" s="21">
        <v>0</v>
      </c>
      <c r="L63" s="21">
        <v>0</v>
      </c>
      <c r="M63" s="21">
        <v>0</v>
      </c>
      <c r="N63" s="21">
        <v>0</v>
      </c>
      <c r="O63" s="23">
        <v>0</v>
      </c>
    </row>
    <row r="64" spans="1:18" x14ac:dyDescent="0.3">
      <c r="A64" s="18">
        <v>238</v>
      </c>
      <c r="B64" s="22" t="s">
        <v>74</v>
      </c>
      <c r="C64" s="20">
        <f t="shared" si="13"/>
        <v>0</v>
      </c>
      <c r="D64" s="21">
        <v>0</v>
      </c>
      <c r="E64" s="21">
        <v>0</v>
      </c>
      <c r="F64" s="21">
        <v>0</v>
      </c>
      <c r="G64" s="21">
        <v>0</v>
      </c>
      <c r="H64" s="21">
        <v>0</v>
      </c>
      <c r="I64" s="21">
        <v>0</v>
      </c>
      <c r="J64" s="21">
        <v>0</v>
      </c>
      <c r="K64" s="21">
        <v>0</v>
      </c>
      <c r="L64" s="21">
        <v>0</v>
      </c>
      <c r="M64" s="21">
        <v>0</v>
      </c>
      <c r="N64" s="21">
        <v>0</v>
      </c>
      <c r="O64" s="23">
        <v>0</v>
      </c>
    </row>
    <row r="65" spans="1:15" x14ac:dyDescent="0.3">
      <c r="A65" s="18">
        <v>239</v>
      </c>
      <c r="B65" s="22" t="s">
        <v>75</v>
      </c>
      <c r="C65" s="20">
        <f t="shared" si="13"/>
        <v>0</v>
      </c>
      <c r="D65" s="21">
        <v>0</v>
      </c>
      <c r="E65" s="21">
        <v>0</v>
      </c>
      <c r="F65" s="21">
        <v>0</v>
      </c>
      <c r="G65" s="21">
        <v>0</v>
      </c>
      <c r="H65" s="21">
        <v>0</v>
      </c>
      <c r="I65" s="21">
        <v>0</v>
      </c>
      <c r="J65" s="21">
        <v>0</v>
      </c>
      <c r="K65" s="21">
        <v>0</v>
      </c>
      <c r="L65" s="21">
        <v>0</v>
      </c>
      <c r="M65" s="21">
        <v>0</v>
      </c>
      <c r="N65" s="21">
        <v>0</v>
      </c>
      <c r="O65" s="23">
        <v>0</v>
      </c>
    </row>
    <row r="66" spans="1:15" x14ac:dyDescent="0.3">
      <c r="A66" s="24">
        <v>2400</v>
      </c>
      <c r="B66" s="37" t="s">
        <v>76</v>
      </c>
      <c r="C66" s="15">
        <f>SUM(D66:O66)</f>
        <v>9005489</v>
      </c>
      <c r="D66" s="26">
        <f>SUM(D67:D75)</f>
        <v>712349</v>
      </c>
      <c r="E66" s="26">
        <f t="shared" ref="E66:O66" si="14">SUM(E67:E75)</f>
        <v>768948</v>
      </c>
      <c r="F66" s="26">
        <f t="shared" si="14"/>
        <v>766765</v>
      </c>
      <c r="G66" s="26">
        <f t="shared" si="14"/>
        <v>771957</v>
      </c>
      <c r="H66" s="26">
        <f t="shared" si="14"/>
        <v>751158</v>
      </c>
      <c r="I66" s="26">
        <f t="shared" si="14"/>
        <v>750616</v>
      </c>
      <c r="J66" s="26">
        <f t="shared" si="14"/>
        <v>786364</v>
      </c>
      <c r="K66" s="26">
        <f t="shared" si="14"/>
        <v>749778</v>
      </c>
      <c r="L66" s="26">
        <f t="shared" si="14"/>
        <v>742433</v>
      </c>
      <c r="M66" s="26">
        <f t="shared" si="14"/>
        <v>736741</v>
      </c>
      <c r="N66" s="26">
        <f t="shared" si="14"/>
        <v>724915</v>
      </c>
      <c r="O66" s="27">
        <f t="shared" si="14"/>
        <v>743465</v>
      </c>
    </row>
    <row r="67" spans="1:15" x14ac:dyDescent="0.3">
      <c r="A67" s="18">
        <v>241</v>
      </c>
      <c r="B67" s="22" t="s">
        <v>77</v>
      </c>
      <c r="C67" s="20">
        <f t="shared" ref="C67:C75" si="15">SUM(D67:O67)</f>
        <v>2080591</v>
      </c>
      <c r="D67" s="21">
        <v>161914</v>
      </c>
      <c r="E67" s="21">
        <v>187711</v>
      </c>
      <c r="F67" s="21">
        <v>187003</v>
      </c>
      <c r="G67" s="21">
        <v>183303</v>
      </c>
      <c r="H67" s="21">
        <v>163893</v>
      </c>
      <c r="I67" s="21">
        <v>172828</v>
      </c>
      <c r="J67" s="21">
        <v>172643</v>
      </c>
      <c r="K67" s="21">
        <v>164721</v>
      </c>
      <c r="L67" s="21">
        <v>168100</v>
      </c>
      <c r="M67" s="21">
        <v>173190</v>
      </c>
      <c r="N67" s="21">
        <v>172191</v>
      </c>
      <c r="O67" s="21">
        <v>173094</v>
      </c>
    </row>
    <row r="68" spans="1:15" x14ac:dyDescent="0.3">
      <c r="A68" s="18">
        <v>242</v>
      </c>
      <c r="B68" s="22" t="s">
        <v>78</v>
      </c>
      <c r="C68" s="20">
        <f t="shared" si="15"/>
        <v>696090</v>
      </c>
      <c r="D68" s="21">
        <v>58569</v>
      </c>
      <c r="E68" s="21">
        <v>57337</v>
      </c>
      <c r="F68" s="21">
        <v>59620</v>
      </c>
      <c r="G68" s="21">
        <v>58632</v>
      </c>
      <c r="H68" s="21">
        <v>59883</v>
      </c>
      <c r="I68" s="21">
        <v>58634</v>
      </c>
      <c r="J68" s="21">
        <v>58634</v>
      </c>
      <c r="K68" s="21">
        <v>56995</v>
      </c>
      <c r="L68" s="21">
        <v>59096</v>
      </c>
      <c r="M68" s="21">
        <v>57262</v>
      </c>
      <c r="N68" s="21">
        <v>52175</v>
      </c>
      <c r="O68" s="21">
        <v>59253</v>
      </c>
    </row>
    <row r="69" spans="1:15" x14ac:dyDescent="0.3">
      <c r="A69" s="18">
        <v>243</v>
      </c>
      <c r="B69" s="22" t="s">
        <v>79</v>
      </c>
      <c r="C69" s="20">
        <f t="shared" si="15"/>
        <v>3460</v>
      </c>
      <c r="D69" s="21">
        <v>3460</v>
      </c>
      <c r="E69" s="21">
        <v>0</v>
      </c>
      <c r="F69" s="21">
        <v>0</v>
      </c>
      <c r="G69" s="21">
        <v>0</v>
      </c>
      <c r="H69" s="21">
        <v>0</v>
      </c>
      <c r="I69" s="21">
        <v>0</v>
      </c>
      <c r="J69" s="21">
        <v>0</v>
      </c>
      <c r="K69" s="21">
        <v>0</v>
      </c>
      <c r="L69" s="21">
        <v>0</v>
      </c>
      <c r="M69" s="21">
        <v>0</v>
      </c>
      <c r="N69" s="21">
        <v>0</v>
      </c>
      <c r="O69" s="21">
        <v>0</v>
      </c>
    </row>
    <row r="70" spans="1:15" x14ac:dyDescent="0.3">
      <c r="A70" s="18">
        <v>244</v>
      </c>
      <c r="B70" s="22" t="s">
        <v>80</v>
      </c>
      <c r="C70" s="20">
        <f t="shared" si="15"/>
        <v>27649</v>
      </c>
      <c r="D70" s="21">
        <v>2969</v>
      </c>
      <c r="E70" s="21">
        <v>2255</v>
      </c>
      <c r="F70" s="21">
        <v>2641</v>
      </c>
      <c r="G70" s="21">
        <v>1348</v>
      </c>
      <c r="H70" s="21">
        <v>2194</v>
      </c>
      <c r="I70" s="21">
        <v>2554</v>
      </c>
      <c r="J70" s="21">
        <v>3031</v>
      </c>
      <c r="K70" s="21">
        <v>2218</v>
      </c>
      <c r="L70" s="21">
        <v>1973</v>
      </c>
      <c r="M70" s="21">
        <v>3030</v>
      </c>
      <c r="N70" s="21">
        <v>2391</v>
      </c>
      <c r="O70" s="21">
        <v>1045</v>
      </c>
    </row>
    <row r="71" spans="1:15" x14ac:dyDescent="0.3">
      <c r="A71" s="18">
        <v>245</v>
      </c>
      <c r="B71" s="22" t="s">
        <v>81</v>
      </c>
      <c r="C71" s="20">
        <f t="shared" si="15"/>
        <v>10171</v>
      </c>
      <c r="D71" s="21">
        <v>0</v>
      </c>
      <c r="E71" s="21"/>
      <c r="F71" s="21">
        <v>0</v>
      </c>
      <c r="G71" s="21"/>
      <c r="H71" s="21">
        <v>0</v>
      </c>
      <c r="I71" s="21"/>
      <c r="J71" s="21">
        <v>1875</v>
      </c>
      <c r="K71" s="21">
        <v>0</v>
      </c>
      <c r="L71" s="21">
        <v>0</v>
      </c>
      <c r="M71" s="21">
        <v>3721</v>
      </c>
      <c r="N71" s="21">
        <v>0</v>
      </c>
      <c r="O71" s="21">
        <v>4575</v>
      </c>
    </row>
    <row r="72" spans="1:15" s="153" customFormat="1" x14ac:dyDescent="0.3">
      <c r="A72" s="18">
        <v>246</v>
      </c>
      <c r="B72" s="22" t="s">
        <v>82</v>
      </c>
      <c r="C72" s="155">
        <f>SUM(D72:O72)</f>
        <v>4785048</v>
      </c>
      <c r="D72" s="29">
        <v>398754</v>
      </c>
      <c r="E72" s="29">
        <v>398754</v>
      </c>
      <c r="F72" s="29">
        <v>398754</v>
      </c>
      <c r="G72" s="29">
        <v>398754</v>
      </c>
      <c r="H72" s="29">
        <v>398754</v>
      </c>
      <c r="I72" s="29">
        <v>398754</v>
      </c>
      <c r="J72" s="29">
        <v>398754</v>
      </c>
      <c r="K72" s="29">
        <v>398754</v>
      </c>
      <c r="L72" s="29">
        <v>398754</v>
      </c>
      <c r="M72" s="29">
        <v>398754</v>
      </c>
      <c r="N72" s="29">
        <v>398754</v>
      </c>
      <c r="O72" s="29">
        <v>398754</v>
      </c>
    </row>
    <row r="73" spans="1:15" s="153" customFormat="1" x14ac:dyDescent="0.3">
      <c r="A73" s="18">
        <v>247</v>
      </c>
      <c r="B73" s="22" t="s">
        <v>83</v>
      </c>
      <c r="C73" s="155">
        <f t="shared" si="15"/>
        <v>1030227</v>
      </c>
      <c r="D73" s="29">
        <v>55377</v>
      </c>
      <c r="E73" s="29">
        <v>91807</v>
      </c>
      <c r="F73" s="29">
        <v>82731</v>
      </c>
      <c r="G73" s="29">
        <v>101141</v>
      </c>
      <c r="H73" s="29">
        <v>95325</v>
      </c>
      <c r="I73" s="29">
        <v>87235</v>
      </c>
      <c r="J73" s="29">
        <v>116820</v>
      </c>
      <c r="K73" s="29">
        <v>97283</v>
      </c>
      <c r="L73" s="29">
        <v>86651</v>
      </c>
      <c r="M73" s="29">
        <v>69937</v>
      </c>
      <c r="N73" s="29">
        <v>69415</v>
      </c>
      <c r="O73" s="29">
        <v>76505</v>
      </c>
    </row>
    <row r="74" spans="1:15" x14ac:dyDescent="0.3">
      <c r="A74" s="18">
        <v>248</v>
      </c>
      <c r="B74" s="22" t="s">
        <v>84</v>
      </c>
      <c r="C74" s="20">
        <f t="shared" si="15"/>
        <v>0</v>
      </c>
      <c r="D74" s="21">
        <v>0</v>
      </c>
      <c r="E74" s="21">
        <v>0</v>
      </c>
      <c r="F74" s="21">
        <v>0</v>
      </c>
      <c r="G74" s="21">
        <v>0</v>
      </c>
      <c r="H74" s="21">
        <v>0</v>
      </c>
      <c r="I74" s="21">
        <v>0</v>
      </c>
      <c r="J74" s="21">
        <v>0</v>
      </c>
      <c r="K74" s="21">
        <v>0</v>
      </c>
      <c r="L74" s="21">
        <v>0</v>
      </c>
      <c r="M74" s="21">
        <v>0</v>
      </c>
      <c r="N74" s="21">
        <v>0</v>
      </c>
      <c r="O74" s="21">
        <v>0</v>
      </c>
    </row>
    <row r="75" spans="1:15" x14ac:dyDescent="0.3">
      <c r="A75" s="18">
        <v>249</v>
      </c>
      <c r="B75" s="22" t="s">
        <v>85</v>
      </c>
      <c r="C75" s="20">
        <f t="shared" si="15"/>
        <v>372253</v>
      </c>
      <c r="D75" s="21">
        <v>31306</v>
      </c>
      <c r="E75" s="21">
        <v>31084</v>
      </c>
      <c r="F75" s="21">
        <v>36016</v>
      </c>
      <c r="G75" s="21">
        <v>28779</v>
      </c>
      <c r="H75" s="21">
        <v>31109</v>
      </c>
      <c r="I75" s="21">
        <v>30611</v>
      </c>
      <c r="J75" s="21">
        <v>34607</v>
      </c>
      <c r="K75" s="21">
        <v>29807</v>
      </c>
      <c r="L75" s="21">
        <v>27859</v>
      </c>
      <c r="M75" s="21">
        <v>30847</v>
      </c>
      <c r="N75" s="21">
        <v>29989</v>
      </c>
      <c r="O75" s="21">
        <v>30239</v>
      </c>
    </row>
    <row r="76" spans="1:15" x14ac:dyDescent="0.3">
      <c r="A76" s="24">
        <v>2500</v>
      </c>
      <c r="B76" s="25" t="s">
        <v>86</v>
      </c>
      <c r="C76" s="15">
        <f>SUM(D76:O76)</f>
        <v>1263473</v>
      </c>
      <c r="D76" s="26">
        <f>SUM(D77:D83)</f>
        <v>117845</v>
      </c>
      <c r="E76" s="26">
        <f t="shared" ref="E76:O76" si="16">SUM(E77:E83)</f>
        <v>94325</v>
      </c>
      <c r="F76" s="26">
        <f t="shared" si="16"/>
        <v>113736</v>
      </c>
      <c r="G76" s="26">
        <f t="shared" si="16"/>
        <v>116854</v>
      </c>
      <c r="H76" s="26">
        <f t="shared" si="16"/>
        <v>96489</v>
      </c>
      <c r="I76" s="26">
        <f t="shared" si="16"/>
        <v>113363</v>
      </c>
      <c r="J76" s="26">
        <f t="shared" si="16"/>
        <v>107030</v>
      </c>
      <c r="K76" s="26">
        <f t="shared" si="16"/>
        <v>98166</v>
      </c>
      <c r="L76" s="26">
        <f t="shared" si="16"/>
        <v>112022</v>
      </c>
      <c r="M76" s="26">
        <f t="shared" si="16"/>
        <v>93719</v>
      </c>
      <c r="N76" s="26">
        <f t="shared" si="16"/>
        <v>92773</v>
      </c>
      <c r="O76" s="27">
        <f t="shared" si="16"/>
        <v>107151</v>
      </c>
    </row>
    <row r="77" spans="1:15" x14ac:dyDescent="0.3">
      <c r="A77" s="18">
        <v>251</v>
      </c>
      <c r="B77" s="22" t="s">
        <v>87</v>
      </c>
      <c r="C77" s="20">
        <f t="shared" ref="C77:C106" si="17">SUM(D77:O77)</f>
        <v>0</v>
      </c>
      <c r="D77" s="21">
        <v>0</v>
      </c>
      <c r="E77" s="21">
        <v>0</v>
      </c>
      <c r="F77" s="21">
        <v>0</v>
      </c>
      <c r="G77" s="21">
        <v>0</v>
      </c>
      <c r="H77" s="21">
        <v>0</v>
      </c>
      <c r="I77" s="21">
        <v>0</v>
      </c>
      <c r="J77" s="21">
        <v>0</v>
      </c>
      <c r="K77" s="21">
        <v>0</v>
      </c>
      <c r="L77" s="21">
        <v>0</v>
      </c>
      <c r="M77" s="21">
        <v>0</v>
      </c>
      <c r="N77" s="21">
        <v>0</v>
      </c>
      <c r="O77" s="23">
        <v>0</v>
      </c>
    </row>
    <row r="78" spans="1:15" x14ac:dyDescent="0.3">
      <c r="A78" s="18">
        <v>252</v>
      </c>
      <c r="B78" s="22" t="s">
        <v>88</v>
      </c>
      <c r="C78" s="20">
        <f t="shared" si="17"/>
        <v>92170</v>
      </c>
      <c r="D78" s="21">
        <v>8251</v>
      </c>
      <c r="E78" s="21">
        <v>7172</v>
      </c>
      <c r="F78" s="21">
        <v>9560</v>
      </c>
      <c r="G78" s="21">
        <v>9642</v>
      </c>
      <c r="H78" s="21">
        <v>8940</v>
      </c>
      <c r="I78" s="21">
        <v>8419</v>
      </c>
      <c r="J78" s="21">
        <v>8106</v>
      </c>
      <c r="K78" s="21">
        <v>8572</v>
      </c>
      <c r="L78" s="21">
        <v>8449</v>
      </c>
      <c r="M78" s="21">
        <v>4125</v>
      </c>
      <c r="N78" s="21">
        <v>6189</v>
      </c>
      <c r="O78" s="21">
        <v>4745</v>
      </c>
    </row>
    <row r="79" spans="1:15" x14ac:dyDescent="0.3">
      <c r="A79" s="18">
        <v>253</v>
      </c>
      <c r="B79" s="22" t="s">
        <v>89</v>
      </c>
      <c r="C79" s="20">
        <f t="shared" si="17"/>
        <v>62448</v>
      </c>
      <c r="D79" s="21">
        <v>12704</v>
      </c>
      <c r="E79" s="21">
        <v>2704</v>
      </c>
      <c r="F79" s="21">
        <v>2704</v>
      </c>
      <c r="G79" s="21">
        <v>12704</v>
      </c>
      <c r="H79" s="21">
        <v>2704</v>
      </c>
      <c r="I79" s="21">
        <v>2704</v>
      </c>
      <c r="J79" s="21">
        <v>12704</v>
      </c>
      <c r="K79" s="21">
        <v>2704</v>
      </c>
      <c r="L79" s="21">
        <v>2704</v>
      </c>
      <c r="M79" s="21">
        <v>2704</v>
      </c>
      <c r="N79" s="21">
        <v>2704</v>
      </c>
      <c r="O79" s="21">
        <v>2704</v>
      </c>
    </row>
    <row r="80" spans="1:15" x14ac:dyDescent="0.3">
      <c r="A80" s="18">
        <v>254</v>
      </c>
      <c r="B80" s="22" t="s">
        <v>90</v>
      </c>
      <c r="C80" s="20">
        <f t="shared" si="17"/>
        <v>65523</v>
      </c>
      <c r="D80" s="21">
        <v>15488</v>
      </c>
      <c r="E80" s="21">
        <v>3047</v>
      </c>
      <c r="F80" s="21">
        <v>3443</v>
      </c>
      <c r="G80" s="21">
        <v>13106</v>
      </c>
      <c r="H80" s="21">
        <v>3443</v>
      </c>
      <c r="I80" s="21">
        <v>4211</v>
      </c>
      <c r="J80" s="21">
        <v>4818</v>
      </c>
      <c r="K80" s="21">
        <v>5488</v>
      </c>
      <c r="L80" s="21">
        <v>2840</v>
      </c>
      <c r="M80" s="21">
        <v>5488</v>
      </c>
      <c r="N80" s="21">
        <v>2478</v>
      </c>
      <c r="O80" s="21">
        <v>1673</v>
      </c>
    </row>
    <row r="81" spans="1:15" x14ac:dyDescent="0.3">
      <c r="A81" s="18">
        <v>255</v>
      </c>
      <c r="B81" s="22" t="s">
        <v>91</v>
      </c>
      <c r="C81" s="20">
        <f t="shared" si="17"/>
        <v>0</v>
      </c>
      <c r="D81" s="21"/>
      <c r="E81" s="21"/>
      <c r="F81" s="21"/>
      <c r="G81" s="21"/>
      <c r="H81" s="21"/>
      <c r="I81" s="21"/>
      <c r="J81" s="21"/>
      <c r="K81" s="21"/>
      <c r="L81" s="21"/>
      <c r="M81" s="21"/>
      <c r="N81" s="21"/>
      <c r="O81" s="23"/>
    </row>
    <row r="82" spans="1:15" x14ac:dyDescent="0.3">
      <c r="A82" s="18">
        <v>256</v>
      </c>
      <c r="B82" s="22" t="s">
        <v>92</v>
      </c>
      <c r="C82" s="20">
        <f t="shared" si="17"/>
        <v>976824</v>
      </c>
      <c r="D82" s="21">
        <v>81402</v>
      </c>
      <c r="E82" s="21">
        <v>81402</v>
      </c>
      <c r="F82" s="21">
        <v>81402</v>
      </c>
      <c r="G82" s="21">
        <v>81402</v>
      </c>
      <c r="H82" s="21">
        <v>81402</v>
      </c>
      <c r="I82" s="21">
        <v>81402</v>
      </c>
      <c r="J82" s="21">
        <v>81402</v>
      </c>
      <c r="K82" s="21">
        <v>81402</v>
      </c>
      <c r="L82" s="21">
        <v>81402</v>
      </c>
      <c r="M82" s="21">
        <v>81402</v>
      </c>
      <c r="N82" s="21">
        <v>81402</v>
      </c>
      <c r="O82" s="21">
        <v>81402</v>
      </c>
    </row>
    <row r="83" spans="1:15" x14ac:dyDescent="0.3">
      <c r="A83" s="18">
        <v>259</v>
      </c>
      <c r="B83" s="22" t="s">
        <v>93</v>
      </c>
      <c r="C83" s="20">
        <f t="shared" si="17"/>
        <v>66508</v>
      </c>
      <c r="D83" s="21"/>
      <c r="E83" s="21"/>
      <c r="F83" s="21">
        <v>16627</v>
      </c>
      <c r="G83" s="21"/>
      <c r="H83" s="21"/>
      <c r="I83" s="21">
        <v>16627</v>
      </c>
      <c r="J83" s="21"/>
      <c r="K83" s="21"/>
      <c r="L83" s="21">
        <v>16627</v>
      </c>
      <c r="M83" s="21"/>
      <c r="N83" s="21"/>
      <c r="O83" s="21">
        <v>16627</v>
      </c>
    </row>
    <row r="84" spans="1:15" x14ac:dyDescent="0.3">
      <c r="A84" s="24">
        <v>2600</v>
      </c>
      <c r="B84" s="25" t="s">
        <v>94</v>
      </c>
      <c r="C84" s="15">
        <f t="shared" si="17"/>
        <v>6668340</v>
      </c>
      <c r="D84" s="26">
        <f>SUM(D85:D86)</f>
        <v>555695</v>
      </c>
      <c r="E84" s="26">
        <f t="shared" ref="E84:O84" si="18">SUM(E85:E86)</f>
        <v>555695</v>
      </c>
      <c r="F84" s="26">
        <f t="shared" si="18"/>
        <v>555695</v>
      </c>
      <c r="G84" s="26">
        <f t="shared" si="18"/>
        <v>555695</v>
      </c>
      <c r="H84" s="26">
        <f t="shared" si="18"/>
        <v>555695</v>
      </c>
      <c r="I84" s="26">
        <f t="shared" si="18"/>
        <v>555695</v>
      </c>
      <c r="J84" s="26">
        <f t="shared" si="18"/>
        <v>555695</v>
      </c>
      <c r="K84" s="26">
        <f t="shared" si="18"/>
        <v>555695</v>
      </c>
      <c r="L84" s="26">
        <f t="shared" si="18"/>
        <v>555695</v>
      </c>
      <c r="M84" s="26">
        <f t="shared" si="18"/>
        <v>555695</v>
      </c>
      <c r="N84" s="26">
        <f t="shared" si="18"/>
        <v>555695</v>
      </c>
      <c r="O84" s="27">
        <f t="shared" si="18"/>
        <v>555695</v>
      </c>
    </row>
    <row r="85" spans="1:15" x14ac:dyDescent="0.3">
      <c r="A85" s="18">
        <v>261</v>
      </c>
      <c r="B85" s="22" t="s">
        <v>95</v>
      </c>
      <c r="C85" s="20">
        <f t="shared" si="17"/>
        <v>6668340</v>
      </c>
      <c r="D85" s="21">
        <v>555695</v>
      </c>
      <c r="E85" s="21">
        <v>555695</v>
      </c>
      <c r="F85" s="21">
        <v>555695</v>
      </c>
      <c r="G85" s="21">
        <v>555695</v>
      </c>
      <c r="H85" s="21">
        <v>555695</v>
      </c>
      <c r="I85" s="21">
        <v>555695</v>
      </c>
      <c r="J85" s="21">
        <v>555695</v>
      </c>
      <c r="K85" s="21">
        <v>555695</v>
      </c>
      <c r="L85" s="21">
        <v>555695</v>
      </c>
      <c r="M85" s="21">
        <v>555695</v>
      </c>
      <c r="N85" s="21">
        <v>555695</v>
      </c>
      <c r="O85" s="21">
        <v>555695</v>
      </c>
    </row>
    <row r="86" spans="1:15" x14ac:dyDescent="0.3">
      <c r="A86" s="18">
        <v>262</v>
      </c>
      <c r="B86" s="22" t="s">
        <v>96</v>
      </c>
      <c r="C86" s="20">
        <f t="shared" si="17"/>
        <v>0</v>
      </c>
      <c r="D86" s="21"/>
      <c r="E86" s="21"/>
      <c r="F86" s="21"/>
      <c r="G86" s="21"/>
      <c r="H86" s="21"/>
      <c r="I86" s="21"/>
      <c r="J86" s="21"/>
      <c r="K86" s="21"/>
      <c r="L86" s="21"/>
      <c r="M86" s="21"/>
      <c r="N86" s="21"/>
      <c r="O86" s="23"/>
    </row>
    <row r="87" spans="1:15" x14ac:dyDescent="0.3">
      <c r="A87" s="24">
        <v>2700</v>
      </c>
      <c r="B87" s="25" t="s">
        <v>97</v>
      </c>
      <c r="C87" s="15">
        <f t="shared" si="17"/>
        <v>391824</v>
      </c>
      <c r="D87" s="26">
        <f>SUM(D88:D92)</f>
        <v>32652</v>
      </c>
      <c r="E87" s="26">
        <f t="shared" ref="E87:O87" si="19">SUM(E88:E92)</f>
        <v>32652</v>
      </c>
      <c r="F87" s="26">
        <f t="shared" si="19"/>
        <v>32652</v>
      </c>
      <c r="G87" s="26">
        <f t="shared" si="19"/>
        <v>32652</v>
      </c>
      <c r="H87" s="26">
        <f t="shared" si="19"/>
        <v>32652</v>
      </c>
      <c r="I87" s="26">
        <f t="shared" si="19"/>
        <v>32652</v>
      </c>
      <c r="J87" s="26">
        <f t="shared" si="19"/>
        <v>32652</v>
      </c>
      <c r="K87" s="26">
        <f t="shared" si="19"/>
        <v>32652</v>
      </c>
      <c r="L87" s="26">
        <f t="shared" si="19"/>
        <v>32652</v>
      </c>
      <c r="M87" s="26">
        <f t="shared" si="19"/>
        <v>32652</v>
      </c>
      <c r="N87" s="26">
        <f t="shared" si="19"/>
        <v>32652</v>
      </c>
      <c r="O87" s="27">
        <f t="shared" si="19"/>
        <v>32652</v>
      </c>
    </row>
    <row r="88" spans="1:15" x14ac:dyDescent="0.3">
      <c r="A88" s="18">
        <v>271</v>
      </c>
      <c r="B88" s="22" t="s">
        <v>98</v>
      </c>
      <c r="C88" s="20">
        <f t="shared" si="17"/>
        <v>0</v>
      </c>
      <c r="D88" s="21">
        <v>0</v>
      </c>
      <c r="E88" s="21">
        <v>0</v>
      </c>
      <c r="F88" s="21">
        <v>0</v>
      </c>
      <c r="G88" s="21">
        <v>0</v>
      </c>
      <c r="H88" s="21">
        <v>0</v>
      </c>
      <c r="I88" s="21">
        <v>0</v>
      </c>
      <c r="J88" s="21">
        <v>0</v>
      </c>
      <c r="K88" s="21">
        <v>0</v>
      </c>
      <c r="L88" s="21">
        <v>0</v>
      </c>
      <c r="M88" s="21">
        <v>0</v>
      </c>
      <c r="N88" s="21">
        <v>0</v>
      </c>
      <c r="O88" s="21">
        <v>0</v>
      </c>
    </row>
    <row r="89" spans="1:15" x14ac:dyDescent="0.3">
      <c r="A89" s="18">
        <v>272</v>
      </c>
      <c r="B89" s="22" t="s">
        <v>99</v>
      </c>
      <c r="C89" s="20">
        <f t="shared" si="17"/>
        <v>115260</v>
      </c>
      <c r="D89" s="21">
        <v>9605</v>
      </c>
      <c r="E89" s="21">
        <v>9605</v>
      </c>
      <c r="F89" s="21">
        <v>9605</v>
      </c>
      <c r="G89" s="21">
        <v>9605</v>
      </c>
      <c r="H89" s="21">
        <v>9605</v>
      </c>
      <c r="I89" s="21">
        <v>9605</v>
      </c>
      <c r="J89" s="21">
        <v>9605</v>
      </c>
      <c r="K89" s="21">
        <v>9605</v>
      </c>
      <c r="L89" s="21">
        <v>9605</v>
      </c>
      <c r="M89" s="21">
        <v>9605</v>
      </c>
      <c r="N89" s="21">
        <v>9605</v>
      </c>
      <c r="O89" s="21">
        <v>9605</v>
      </c>
    </row>
    <row r="90" spans="1:15" x14ac:dyDescent="0.3">
      <c r="A90" s="18">
        <v>273</v>
      </c>
      <c r="B90" s="22" t="s">
        <v>100</v>
      </c>
      <c r="C90" s="20">
        <f t="shared" si="17"/>
        <v>276564</v>
      </c>
      <c r="D90" s="21">
        <v>23047</v>
      </c>
      <c r="E90" s="21">
        <v>23047</v>
      </c>
      <c r="F90" s="21">
        <v>23047</v>
      </c>
      <c r="G90" s="21">
        <v>23047</v>
      </c>
      <c r="H90" s="21">
        <v>23047</v>
      </c>
      <c r="I90" s="21">
        <v>23047</v>
      </c>
      <c r="J90" s="21">
        <v>23047</v>
      </c>
      <c r="K90" s="21">
        <v>23047</v>
      </c>
      <c r="L90" s="21">
        <v>23047</v>
      </c>
      <c r="M90" s="21">
        <v>23047</v>
      </c>
      <c r="N90" s="21">
        <v>23047</v>
      </c>
      <c r="O90" s="21">
        <v>23047</v>
      </c>
    </row>
    <row r="91" spans="1:15" x14ac:dyDescent="0.3">
      <c r="A91" s="18">
        <v>274</v>
      </c>
      <c r="B91" s="22" t="s">
        <v>101</v>
      </c>
      <c r="C91" s="20">
        <f t="shared" si="17"/>
        <v>0</v>
      </c>
      <c r="D91" s="21"/>
      <c r="E91" s="21"/>
      <c r="F91" s="21"/>
      <c r="G91" s="21"/>
      <c r="H91" s="21"/>
      <c r="I91" s="21"/>
      <c r="J91" s="21"/>
      <c r="K91" s="21"/>
      <c r="L91" s="21"/>
      <c r="M91" s="21"/>
      <c r="N91" s="21"/>
      <c r="O91" s="23"/>
    </row>
    <row r="92" spans="1:15" x14ac:dyDescent="0.3">
      <c r="A92" s="18">
        <v>275</v>
      </c>
      <c r="B92" s="22" t="s">
        <v>102</v>
      </c>
      <c r="C92" s="20">
        <f t="shared" si="17"/>
        <v>0</v>
      </c>
      <c r="D92" s="21">
        <v>0</v>
      </c>
      <c r="E92" s="21">
        <v>0</v>
      </c>
      <c r="F92" s="21">
        <v>0</v>
      </c>
      <c r="G92" s="21">
        <v>0</v>
      </c>
      <c r="H92" s="21">
        <v>0</v>
      </c>
      <c r="I92" s="21">
        <v>0</v>
      </c>
      <c r="J92" s="21">
        <v>0</v>
      </c>
      <c r="K92" s="21">
        <v>0</v>
      </c>
      <c r="L92" s="21">
        <v>0</v>
      </c>
      <c r="M92" s="21">
        <v>0</v>
      </c>
      <c r="N92" s="21">
        <v>0</v>
      </c>
      <c r="O92" s="21">
        <v>0</v>
      </c>
    </row>
    <row r="93" spans="1:15" x14ac:dyDescent="0.3">
      <c r="A93" s="24">
        <v>2800</v>
      </c>
      <c r="B93" s="25" t="s">
        <v>103</v>
      </c>
      <c r="C93" s="15">
        <f t="shared" si="17"/>
        <v>0</v>
      </c>
      <c r="D93" s="26">
        <f>SUM(D94:D96)</f>
        <v>0</v>
      </c>
      <c r="E93" s="26">
        <f t="shared" ref="E93:O93" si="20">SUM(E94:E96)</f>
        <v>0</v>
      </c>
      <c r="F93" s="26">
        <f t="shared" si="20"/>
        <v>0</v>
      </c>
      <c r="G93" s="26">
        <f t="shared" si="20"/>
        <v>0</v>
      </c>
      <c r="H93" s="26">
        <f t="shared" si="20"/>
        <v>0</v>
      </c>
      <c r="I93" s="26">
        <f t="shared" si="20"/>
        <v>0</v>
      </c>
      <c r="J93" s="26">
        <f t="shared" si="20"/>
        <v>0</v>
      </c>
      <c r="K93" s="26">
        <f t="shared" si="20"/>
        <v>0</v>
      </c>
      <c r="L93" s="26">
        <f t="shared" si="20"/>
        <v>0</v>
      </c>
      <c r="M93" s="26">
        <f t="shared" si="20"/>
        <v>0</v>
      </c>
      <c r="N93" s="26">
        <f t="shared" si="20"/>
        <v>0</v>
      </c>
      <c r="O93" s="27">
        <f t="shared" si="20"/>
        <v>0</v>
      </c>
    </row>
    <row r="94" spans="1:15" x14ac:dyDescent="0.3">
      <c r="A94" s="18">
        <v>281</v>
      </c>
      <c r="B94" s="22" t="s">
        <v>104</v>
      </c>
      <c r="C94" s="20">
        <f t="shared" si="17"/>
        <v>0</v>
      </c>
      <c r="D94" s="21">
        <v>0</v>
      </c>
      <c r="E94" s="21">
        <v>0</v>
      </c>
      <c r="F94" s="21">
        <v>0</v>
      </c>
      <c r="G94" s="21">
        <v>0</v>
      </c>
      <c r="H94" s="21">
        <v>0</v>
      </c>
      <c r="I94" s="21">
        <v>0</v>
      </c>
      <c r="J94" s="21">
        <v>0</v>
      </c>
      <c r="K94" s="21">
        <v>0</v>
      </c>
      <c r="L94" s="21">
        <v>0</v>
      </c>
      <c r="M94" s="21">
        <v>0</v>
      </c>
      <c r="N94" s="21">
        <v>0</v>
      </c>
      <c r="O94" s="23">
        <v>0</v>
      </c>
    </row>
    <row r="95" spans="1:15" x14ac:dyDescent="0.3">
      <c r="A95" s="18">
        <v>282</v>
      </c>
      <c r="B95" s="22" t="s">
        <v>105</v>
      </c>
      <c r="C95" s="20">
        <f t="shared" si="17"/>
        <v>0</v>
      </c>
      <c r="D95" s="21">
        <v>0</v>
      </c>
      <c r="E95" s="21">
        <v>0</v>
      </c>
      <c r="F95" s="21">
        <v>0</v>
      </c>
      <c r="G95" s="21">
        <v>0</v>
      </c>
      <c r="H95" s="21">
        <v>0</v>
      </c>
      <c r="I95" s="21">
        <v>0</v>
      </c>
      <c r="J95" s="21">
        <v>0</v>
      </c>
      <c r="K95" s="21">
        <v>0</v>
      </c>
      <c r="L95" s="21">
        <v>0</v>
      </c>
      <c r="M95" s="21">
        <v>0</v>
      </c>
      <c r="N95" s="21">
        <v>0</v>
      </c>
      <c r="O95" s="21">
        <v>0</v>
      </c>
    </row>
    <row r="96" spans="1:15" x14ac:dyDescent="0.3">
      <c r="A96" s="18">
        <v>283</v>
      </c>
      <c r="B96" s="22" t="s">
        <v>106</v>
      </c>
      <c r="C96" s="20">
        <f t="shared" si="17"/>
        <v>0</v>
      </c>
      <c r="D96" s="21">
        <v>0</v>
      </c>
      <c r="E96" s="21">
        <v>0</v>
      </c>
      <c r="F96" s="21">
        <v>0</v>
      </c>
      <c r="G96" s="21">
        <v>0</v>
      </c>
      <c r="H96" s="21">
        <v>0</v>
      </c>
      <c r="I96" s="21">
        <v>0</v>
      </c>
      <c r="J96" s="21">
        <v>0</v>
      </c>
      <c r="K96" s="21">
        <v>0</v>
      </c>
      <c r="L96" s="21">
        <v>0</v>
      </c>
      <c r="M96" s="21">
        <v>0</v>
      </c>
      <c r="N96" s="21">
        <v>0</v>
      </c>
      <c r="O96" s="21">
        <v>0</v>
      </c>
    </row>
    <row r="97" spans="1:15" x14ac:dyDescent="0.3">
      <c r="A97" s="24">
        <v>2900</v>
      </c>
      <c r="B97" s="25" t="s">
        <v>107</v>
      </c>
      <c r="C97" s="15">
        <f t="shared" si="17"/>
        <v>1601530</v>
      </c>
      <c r="D97" s="26">
        <f>SUM(D98:D106)</f>
        <v>133159</v>
      </c>
      <c r="E97" s="26">
        <f t="shared" ref="E97:O97" si="21">SUM(E98:E106)</f>
        <v>132565</v>
      </c>
      <c r="F97" s="26">
        <f t="shared" si="21"/>
        <v>134794</v>
      </c>
      <c r="G97" s="26">
        <f t="shared" si="21"/>
        <v>134002</v>
      </c>
      <c r="H97" s="26">
        <f t="shared" si="21"/>
        <v>134815</v>
      </c>
      <c r="I97" s="26">
        <f t="shared" si="21"/>
        <v>133026</v>
      </c>
      <c r="J97" s="26">
        <f t="shared" si="21"/>
        <v>132240</v>
      </c>
      <c r="K97" s="26">
        <f t="shared" si="21"/>
        <v>134292</v>
      </c>
      <c r="L97" s="26">
        <f t="shared" si="21"/>
        <v>133603</v>
      </c>
      <c r="M97" s="26">
        <f t="shared" si="21"/>
        <v>133244</v>
      </c>
      <c r="N97" s="26">
        <f t="shared" si="21"/>
        <v>134236</v>
      </c>
      <c r="O97" s="27">
        <f t="shared" si="21"/>
        <v>131554</v>
      </c>
    </row>
    <row r="98" spans="1:15" x14ac:dyDescent="0.3">
      <c r="A98" s="18">
        <v>291</v>
      </c>
      <c r="B98" s="22" t="s">
        <v>108</v>
      </c>
      <c r="C98" s="20">
        <f t="shared" si="17"/>
        <v>76136</v>
      </c>
      <c r="D98" s="21">
        <v>6266</v>
      </c>
      <c r="E98" s="21">
        <v>6630</v>
      </c>
      <c r="F98" s="21">
        <v>6339</v>
      </c>
      <c r="G98" s="21">
        <v>6411</v>
      </c>
      <c r="H98" s="21">
        <v>6047</v>
      </c>
      <c r="I98" s="21">
        <v>6193</v>
      </c>
      <c r="J98" s="21">
        <v>6557</v>
      </c>
      <c r="K98" s="21">
        <v>6630</v>
      </c>
      <c r="L98" s="21">
        <v>6266</v>
      </c>
      <c r="M98" s="21">
        <v>6557</v>
      </c>
      <c r="N98" s="21">
        <v>6047</v>
      </c>
      <c r="O98" s="21">
        <v>6193</v>
      </c>
    </row>
    <row r="99" spans="1:15" x14ac:dyDescent="0.3">
      <c r="A99" s="18">
        <v>292</v>
      </c>
      <c r="B99" s="22" t="s">
        <v>109</v>
      </c>
      <c r="C99" s="20">
        <f>SUM(D99:O99)</f>
        <v>8633</v>
      </c>
      <c r="D99" s="21">
        <v>544</v>
      </c>
      <c r="E99" s="21">
        <v>696</v>
      </c>
      <c r="F99" s="21">
        <v>539</v>
      </c>
      <c r="G99" s="21">
        <v>695</v>
      </c>
      <c r="H99" s="21">
        <v>873</v>
      </c>
      <c r="I99" s="21">
        <v>592</v>
      </c>
      <c r="J99" s="21">
        <v>509</v>
      </c>
      <c r="K99" s="21">
        <v>677</v>
      </c>
      <c r="L99" s="21">
        <v>1075</v>
      </c>
      <c r="M99" s="21">
        <v>689</v>
      </c>
      <c r="N99" s="21">
        <v>795</v>
      </c>
      <c r="O99" s="21">
        <v>949</v>
      </c>
    </row>
    <row r="100" spans="1:15" ht="20.399999999999999" x14ac:dyDescent="0.3">
      <c r="A100" s="18">
        <v>293</v>
      </c>
      <c r="B100" s="22" t="s">
        <v>110</v>
      </c>
      <c r="C100" s="20">
        <f t="shared" si="17"/>
        <v>0</v>
      </c>
      <c r="D100" s="21">
        <v>0</v>
      </c>
      <c r="E100" s="21">
        <v>0</v>
      </c>
      <c r="F100" s="21">
        <v>0</v>
      </c>
      <c r="G100" s="21">
        <v>0</v>
      </c>
      <c r="H100" s="21">
        <v>0</v>
      </c>
      <c r="I100" s="21">
        <v>0</v>
      </c>
      <c r="J100" s="21">
        <v>0</v>
      </c>
      <c r="K100" s="21">
        <v>0</v>
      </c>
      <c r="L100" s="21">
        <v>0</v>
      </c>
      <c r="M100" s="21">
        <v>0</v>
      </c>
      <c r="N100" s="21">
        <v>0</v>
      </c>
      <c r="O100" s="21">
        <v>0</v>
      </c>
    </row>
    <row r="101" spans="1:15" ht="20.399999999999999" x14ac:dyDescent="0.3">
      <c r="A101" s="18">
        <v>294</v>
      </c>
      <c r="B101" s="22" t="s">
        <v>111</v>
      </c>
      <c r="C101" s="20">
        <f t="shared" si="17"/>
        <v>43163</v>
      </c>
      <c r="D101" s="21">
        <v>3549</v>
      </c>
      <c r="E101" s="21">
        <v>3346</v>
      </c>
      <c r="F101" s="21">
        <v>3698</v>
      </c>
      <c r="G101" s="21">
        <v>3298</v>
      </c>
      <c r="H101" s="21">
        <v>3487</v>
      </c>
      <c r="I101" s="21">
        <v>3876</v>
      </c>
      <c r="J101" s="21">
        <v>3934</v>
      </c>
      <c r="K101" s="21">
        <v>3821</v>
      </c>
      <c r="L101" s="21">
        <v>3364</v>
      </c>
      <c r="M101" s="21">
        <v>3434</v>
      </c>
      <c r="N101" s="21">
        <v>3527</v>
      </c>
      <c r="O101" s="21">
        <v>3829</v>
      </c>
    </row>
    <row r="102" spans="1:15" ht="20.399999999999999" x14ac:dyDescent="0.3">
      <c r="A102" s="18">
        <v>295</v>
      </c>
      <c r="B102" s="22" t="s">
        <v>112</v>
      </c>
      <c r="C102" s="20">
        <f t="shared" si="17"/>
        <v>0</v>
      </c>
      <c r="D102" s="21"/>
      <c r="E102" s="21"/>
      <c r="F102" s="21"/>
      <c r="G102" s="21"/>
      <c r="H102" s="21"/>
      <c r="I102" s="21"/>
      <c r="J102" s="21"/>
      <c r="K102" s="21"/>
      <c r="L102" s="21"/>
      <c r="M102" s="21"/>
      <c r="N102" s="21"/>
      <c r="O102" s="23"/>
    </row>
    <row r="103" spans="1:15" x14ac:dyDescent="0.3">
      <c r="A103" s="18">
        <v>296</v>
      </c>
      <c r="B103" s="22" t="s">
        <v>113</v>
      </c>
      <c r="C103" s="20">
        <f t="shared" si="17"/>
        <v>824602</v>
      </c>
      <c r="D103" s="21">
        <v>68717</v>
      </c>
      <c r="E103" s="21">
        <v>68525</v>
      </c>
      <c r="F103" s="21">
        <v>69725</v>
      </c>
      <c r="G103" s="21">
        <v>69225</v>
      </c>
      <c r="H103" s="21">
        <v>70515</v>
      </c>
      <c r="I103" s="21">
        <v>68282</v>
      </c>
      <c r="J103" s="21">
        <v>67872</v>
      </c>
      <c r="K103" s="21">
        <v>68671</v>
      </c>
      <c r="L103" s="21">
        <v>68525</v>
      </c>
      <c r="M103" s="21">
        <v>68671</v>
      </c>
      <c r="N103" s="21">
        <v>69784</v>
      </c>
      <c r="O103" s="21">
        <v>66090</v>
      </c>
    </row>
    <row r="104" spans="1:15" x14ac:dyDescent="0.3">
      <c r="A104" s="18">
        <v>297</v>
      </c>
      <c r="B104" s="22" t="s">
        <v>114</v>
      </c>
      <c r="C104" s="20">
        <f t="shared" si="17"/>
        <v>0</v>
      </c>
      <c r="D104" s="21">
        <v>0</v>
      </c>
      <c r="E104" s="21"/>
      <c r="F104" s="21"/>
      <c r="G104" s="21"/>
      <c r="H104" s="21"/>
      <c r="I104" s="21"/>
      <c r="J104" s="21"/>
      <c r="K104" s="21"/>
      <c r="L104" s="21"/>
      <c r="M104" s="21"/>
      <c r="N104" s="21"/>
      <c r="O104" s="23"/>
    </row>
    <row r="105" spans="1:15" x14ac:dyDescent="0.3">
      <c r="A105" s="18">
        <v>298</v>
      </c>
      <c r="B105" s="22" t="s">
        <v>115</v>
      </c>
      <c r="C105" s="20">
        <f t="shared" si="17"/>
        <v>648996</v>
      </c>
      <c r="D105" s="21">
        <v>54083</v>
      </c>
      <c r="E105" s="21">
        <v>53368</v>
      </c>
      <c r="F105" s="21">
        <v>54493</v>
      </c>
      <c r="G105" s="21">
        <v>54373</v>
      </c>
      <c r="H105" s="21">
        <v>53893</v>
      </c>
      <c r="I105" s="21">
        <v>54083</v>
      </c>
      <c r="J105" s="21">
        <v>53368</v>
      </c>
      <c r="K105" s="21">
        <v>54493</v>
      </c>
      <c r="L105" s="21">
        <v>54373</v>
      </c>
      <c r="M105" s="21">
        <v>53893</v>
      </c>
      <c r="N105" s="21">
        <v>54083</v>
      </c>
      <c r="O105" s="21">
        <v>54493</v>
      </c>
    </row>
    <row r="106" spans="1:15" x14ac:dyDescent="0.3">
      <c r="A106" s="18">
        <v>299</v>
      </c>
      <c r="B106" s="22" t="s">
        <v>116</v>
      </c>
      <c r="C106" s="20">
        <f t="shared" si="17"/>
        <v>0</v>
      </c>
      <c r="D106" s="21">
        <v>0</v>
      </c>
      <c r="E106" s="21">
        <v>0</v>
      </c>
      <c r="F106" s="21">
        <v>0</v>
      </c>
      <c r="G106" s="21">
        <v>0</v>
      </c>
      <c r="H106" s="21">
        <v>0</v>
      </c>
      <c r="I106" s="21">
        <v>0</v>
      </c>
      <c r="J106" s="21">
        <v>0</v>
      </c>
      <c r="K106" s="21">
        <v>0</v>
      </c>
      <c r="L106" s="21">
        <v>0</v>
      </c>
      <c r="M106" s="21">
        <v>0</v>
      </c>
      <c r="N106" s="21">
        <v>0</v>
      </c>
      <c r="O106" s="21">
        <v>0</v>
      </c>
    </row>
    <row r="107" spans="1:15" x14ac:dyDescent="0.3">
      <c r="A107" s="33">
        <v>3000</v>
      </c>
      <c r="B107" s="34" t="s">
        <v>117</v>
      </c>
      <c r="C107" s="10">
        <f>SUM(D107:O107)</f>
        <v>28825722</v>
      </c>
      <c r="D107" s="35">
        <f>D108+D118+D128+D138+D148+D158+D166+D176+D182</f>
        <v>2831325</v>
      </c>
      <c r="E107" s="35">
        <f t="shared" ref="E107:O107" si="22">E108+E118+E128+E138+E148+E158+E166+E176+E182</f>
        <v>2421490</v>
      </c>
      <c r="F107" s="35">
        <f t="shared" si="22"/>
        <v>2450030</v>
      </c>
      <c r="G107" s="35">
        <f t="shared" si="22"/>
        <v>2430690</v>
      </c>
      <c r="H107" s="35">
        <f t="shared" si="22"/>
        <v>2433556</v>
      </c>
      <c r="I107" s="35">
        <f t="shared" si="22"/>
        <v>2253708</v>
      </c>
      <c r="J107" s="35">
        <f t="shared" si="22"/>
        <v>2193828</v>
      </c>
      <c r="K107" s="35">
        <f t="shared" si="22"/>
        <v>2280298</v>
      </c>
      <c r="L107" s="35">
        <f t="shared" si="22"/>
        <v>2339863</v>
      </c>
      <c r="M107" s="35">
        <f t="shared" si="22"/>
        <v>2593051</v>
      </c>
      <c r="N107" s="35">
        <f t="shared" si="22"/>
        <v>2271803</v>
      </c>
      <c r="O107" s="36">
        <f t="shared" si="22"/>
        <v>2326080</v>
      </c>
    </row>
    <row r="108" spans="1:15" x14ac:dyDescent="0.3">
      <c r="A108" s="24">
        <v>3100</v>
      </c>
      <c r="B108" s="25" t="s">
        <v>118</v>
      </c>
      <c r="C108" s="15">
        <f>SUM(D108:O108)</f>
        <v>11282264</v>
      </c>
      <c r="D108" s="26">
        <f>SUM(D109:D117)</f>
        <v>940067</v>
      </c>
      <c r="E108" s="26">
        <f t="shared" ref="E108:O108" si="23">SUM(E109:E117)</f>
        <v>939822</v>
      </c>
      <c r="F108" s="26">
        <f t="shared" si="23"/>
        <v>940019</v>
      </c>
      <c r="G108" s="26">
        <f t="shared" si="23"/>
        <v>939880</v>
      </c>
      <c r="H108" s="26">
        <f t="shared" si="23"/>
        <v>940085</v>
      </c>
      <c r="I108" s="26">
        <f t="shared" si="23"/>
        <v>940089</v>
      </c>
      <c r="J108" s="26">
        <f t="shared" si="23"/>
        <v>942802</v>
      </c>
      <c r="K108" s="26">
        <f t="shared" si="23"/>
        <v>939794</v>
      </c>
      <c r="L108" s="26">
        <f t="shared" si="23"/>
        <v>939750</v>
      </c>
      <c r="M108" s="26">
        <f t="shared" si="23"/>
        <v>940028</v>
      </c>
      <c r="N108" s="26">
        <f t="shared" si="23"/>
        <v>940028</v>
      </c>
      <c r="O108" s="27">
        <f t="shared" si="23"/>
        <v>939900</v>
      </c>
    </row>
    <row r="109" spans="1:15" x14ac:dyDescent="0.3">
      <c r="A109" s="18">
        <v>311</v>
      </c>
      <c r="B109" s="22" t="s">
        <v>119</v>
      </c>
      <c r="C109" s="20">
        <f t="shared" ref="C109:C117" si="24">SUM(D109:O109)</f>
        <v>10954644</v>
      </c>
      <c r="D109" s="29">
        <v>912887</v>
      </c>
      <c r="E109" s="29">
        <v>912887</v>
      </c>
      <c r="F109" s="29">
        <v>912887</v>
      </c>
      <c r="G109" s="29">
        <v>912887</v>
      </c>
      <c r="H109" s="29">
        <v>912887</v>
      </c>
      <c r="I109" s="29">
        <v>912887</v>
      </c>
      <c r="J109" s="29">
        <v>912887</v>
      </c>
      <c r="K109" s="29">
        <v>912887</v>
      </c>
      <c r="L109" s="29">
        <v>912887</v>
      </c>
      <c r="M109" s="29">
        <v>912887</v>
      </c>
      <c r="N109" s="29">
        <v>912887</v>
      </c>
      <c r="O109" s="29">
        <v>912887</v>
      </c>
    </row>
    <row r="110" spans="1:15" x14ac:dyDescent="0.3">
      <c r="A110" s="18">
        <v>312</v>
      </c>
      <c r="B110" s="22" t="s">
        <v>120</v>
      </c>
      <c r="C110" s="20">
        <f t="shared" si="24"/>
        <v>65095</v>
      </c>
      <c r="D110" s="29">
        <v>5203</v>
      </c>
      <c r="E110" s="29">
        <v>5143</v>
      </c>
      <c r="F110" s="29">
        <v>5231</v>
      </c>
      <c r="G110" s="29">
        <v>5176</v>
      </c>
      <c r="H110" s="29">
        <v>5277</v>
      </c>
      <c r="I110" s="29">
        <v>5166</v>
      </c>
      <c r="J110" s="29">
        <v>7903</v>
      </c>
      <c r="K110" s="29">
        <v>5143</v>
      </c>
      <c r="L110" s="29">
        <v>5231</v>
      </c>
      <c r="M110" s="29">
        <v>5179</v>
      </c>
      <c r="N110" s="29">
        <v>5277</v>
      </c>
      <c r="O110" s="29">
        <v>5166</v>
      </c>
    </row>
    <row r="111" spans="1:15" x14ac:dyDescent="0.3">
      <c r="A111" s="18">
        <v>313</v>
      </c>
      <c r="B111" s="22" t="s">
        <v>121</v>
      </c>
      <c r="C111" s="20">
        <f t="shared" si="24"/>
        <v>0</v>
      </c>
      <c r="D111" s="29">
        <v>0</v>
      </c>
      <c r="E111" s="29">
        <v>0</v>
      </c>
      <c r="F111" s="29">
        <v>0</v>
      </c>
      <c r="G111" s="29">
        <v>0</v>
      </c>
      <c r="H111" s="29">
        <v>0</v>
      </c>
      <c r="I111" s="29">
        <v>0</v>
      </c>
      <c r="J111" s="29">
        <v>0</v>
      </c>
      <c r="K111" s="29">
        <v>0</v>
      </c>
      <c r="L111" s="29">
        <v>0</v>
      </c>
      <c r="M111" s="29">
        <v>0</v>
      </c>
      <c r="N111" s="29">
        <v>0</v>
      </c>
      <c r="O111" s="29">
        <v>0</v>
      </c>
    </row>
    <row r="112" spans="1:15" x14ac:dyDescent="0.3">
      <c r="A112" s="18">
        <v>314</v>
      </c>
      <c r="B112" s="22" t="s">
        <v>122</v>
      </c>
      <c r="C112" s="20">
        <f t="shared" si="24"/>
        <v>192000</v>
      </c>
      <c r="D112" s="21">
        <v>16000</v>
      </c>
      <c r="E112" s="21">
        <v>16000</v>
      </c>
      <c r="F112" s="21">
        <v>16000</v>
      </c>
      <c r="G112" s="21">
        <v>16000</v>
      </c>
      <c r="H112" s="21">
        <v>16000</v>
      </c>
      <c r="I112" s="21">
        <v>16000</v>
      </c>
      <c r="J112" s="21">
        <v>16000</v>
      </c>
      <c r="K112" s="21">
        <v>16000</v>
      </c>
      <c r="L112" s="21">
        <v>16000</v>
      </c>
      <c r="M112" s="21">
        <v>16000</v>
      </c>
      <c r="N112" s="21">
        <v>16000</v>
      </c>
      <c r="O112" s="21">
        <v>16000</v>
      </c>
    </row>
    <row r="113" spans="1:15" x14ac:dyDescent="0.3">
      <c r="A113" s="18">
        <v>315</v>
      </c>
      <c r="B113" s="22" t="s">
        <v>123</v>
      </c>
      <c r="C113" s="20">
        <f t="shared" si="24"/>
        <v>33180</v>
      </c>
      <c r="D113" s="21">
        <v>2765</v>
      </c>
      <c r="E113" s="21">
        <v>2765</v>
      </c>
      <c r="F113" s="21">
        <v>2765</v>
      </c>
      <c r="G113" s="21">
        <v>2765</v>
      </c>
      <c r="H113" s="21">
        <v>2765</v>
      </c>
      <c r="I113" s="21">
        <v>2765</v>
      </c>
      <c r="J113" s="21">
        <v>2765</v>
      </c>
      <c r="K113" s="21">
        <v>2765</v>
      </c>
      <c r="L113" s="21">
        <v>2765</v>
      </c>
      <c r="M113" s="21">
        <v>2765</v>
      </c>
      <c r="N113" s="21">
        <v>2765</v>
      </c>
      <c r="O113" s="21">
        <v>2765</v>
      </c>
    </row>
    <row r="114" spans="1:15" x14ac:dyDescent="0.3">
      <c r="A114" s="18">
        <v>316</v>
      </c>
      <c r="B114" s="22" t="s">
        <v>124</v>
      </c>
      <c r="C114" s="20">
        <f t="shared" si="24"/>
        <v>0</v>
      </c>
      <c r="D114" s="21">
        <v>0</v>
      </c>
      <c r="E114" s="21">
        <v>0</v>
      </c>
      <c r="F114" s="21">
        <v>0</v>
      </c>
      <c r="G114" s="21">
        <v>0</v>
      </c>
      <c r="H114" s="21">
        <v>0</v>
      </c>
      <c r="I114" s="21">
        <v>0</v>
      </c>
      <c r="J114" s="21">
        <v>0</v>
      </c>
      <c r="K114" s="21">
        <v>0</v>
      </c>
      <c r="L114" s="21">
        <v>0</v>
      </c>
      <c r="M114" s="21">
        <v>0</v>
      </c>
      <c r="N114" s="21">
        <v>0</v>
      </c>
      <c r="O114" s="21">
        <v>0</v>
      </c>
    </row>
    <row r="115" spans="1:15" x14ac:dyDescent="0.3">
      <c r="A115" s="18">
        <v>317</v>
      </c>
      <c r="B115" s="22" t="s">
        <v>125</v>
      </c>
      <c r="C115" s="20">
        <f t="shared" si="24"/>
        <v>37345</v>
      </c>
      <c r="D115" s="21">
        <v>3212</v>
      </c>
      <c r="E115" s="21">
        <v>3027</v>
      </c>
      <c r="F115" s="21">
        <v>3136</v>
      </c>
      <c r="G115" s="21">
        <v>3052</v>
      </c>
      <c r="H115" s="21">
        <v>3156</v>
      </c>
      <c r="I115" s="21">
        <v>3271</v>
      </c>
      <c r="J115" s="21">
        <v>3247</v>
      </c>
      <c r="K115" s="21">
        <v>2999</v>
      </c>
      <c r="L115" s="21">
        <v>2867</v>
      </c>
      <c r="M115" s="21">
        <v>3197</v>
      </c>
      <c r="N115" s="21">
        <v>3099</v>
      </c>
      <c r="O115" s="21">
        <v>3082</v>
      </c>
    </row>
    <row r="116" spans="1:15" x14ac:dyDescent="0.3">
      <c r="A116" s="18">
        <v>318</v>
      </c>
      <c r="B116" s="22" t="s">
        <v>126</v>
      </c>
      <c r="C116" s="20">
        <f t="shared" si="24"/>
        <v>0</v>
      </c>
      <c r="D116" s="21"/>
      <c r="E116" s="21"/>
      <c r="F116" s="21"/>
      <c r="G116" s="21"/>
      <c r="H116" s="21"/>
      <c r="I116" s="21"/>
      <c r="J116" s="21"/>
      <c r="K116" s="21"/>
      <c r="L116" s="21"/>
      <c r="M116" s="21"/>
      <c r="N116" s="21"/>
      <c r="O116" s="21"/>
    </row>
    <row r="117" spans="1:15" x14ac:dyDescent="0.3">
      <c r="A117" s="18">
        <v>319</v>
      </c>
      <c r="B117" s="22" t="s">
        <v>127</v>
      </c>
      <c r="C117" s="20">
        <f t="shared" si="24"/>
        <v>0</v>
      </c>
      <c r="D117" s="21">
        <v>0</v>
      </c>
      <c r="E117" s="21">
        <v>0</v>
      </c>
      <c r="F117" s="21">
        <v>0</v>
      </c>
      <c r="G117" s="21">
        <v>0</v>
      </c>
      <c r="H117" s="21">
        <v>0</v>
      </c>
      <c r="I117" s="21">
        <v>0</v>
      </c>
      <c r="J117" s="21">
        <v>0</v>
      </c>
      <c r="K117" s="21">
        <v>0</v>
      </c>
      <c r="L117" s="21">
        <v>0</v>
      </c>
      <c r="M117" s="21">
        <v>0</v>
      </c>
      <c r="N117" s="21">
        <v>0</v>
      </c>
      <c r="O117" s="23">
        <v>0</v>
      </c>
    </row>
    <row r="118" spans="1:15" x14ac:dyDescent="0.3">
      <c r="A118" s="24">
        <v>3200</v>
      </c>
      <c r="B118" s="25" t="s">
        <v>128</v>
      </c>
      <c r="C118" s="15">
        <f>SUM(D118:O118)</f>
        <v>1790604</v>
      </c>
      <c r="D118" s="26">
        <f>SUM(D119:D127)</f>
        <v>148367</v>
      </c>
      <c r="E118" s="26">
        <f t="shared" ref="E118:O118" si="25">SUM(E119:E127)</f>
        <v>148367</v>
      </c>
      <c r="F118" s="26">
        <f t="shared" si="25"/>
        <v>148367</v>
      </c>
      <c r="G118" s="26">
        <f t="shared" si="25"/>
        <v>148367</v>
      </c>
      <c r="H118" s="26">
        <f t="shared" si="25"/>
        <v>158567</v>
      </c>
      <c r="I118" s="26">
        <f t="shared" si="25"/>
        <v>148367</v>
      </c>
      <c r="J118" s="26">
        <f t="shared" si="25"/>
        <v>148367</v>
      </c>
      <c r="K118" s="26">
        <f t="shared" si="25"/>
        <v>148367</v>
      </c>
      <c r="L118" s="26">
        <f t="shared" si="25"/>
        <v>148367</v>
      </c>
      <c r="M118" s="26">
        <f t="shared" si="25"/>
        <v>148367</v>
      </c>
      <c r="N118" s="26">
        <f t="shared" si="25"/>
        <v>148367</v>
      </c>
      <c r="O118" s="27">
        <f t="shared" si="25"/>
        <v>148367</v>
      </c>
    </row>
    <row r="119" spans="1:15" x14ac:dyDescent="0.3">
      <c r="A119" s="18">
        <v>321</v>
      </c>
      <c r="B119" s="22" t="s">
        <v>129</v>
      </c>
      <c r="C119" s="20">
        <f t="shared" ref="C119:C127" si="26">SUM(D119:O119)</f>
        <v>0</v>
      </c>
      <c r="D119" s="21"/>
      <c r="E119" s="21"/>
      <c r="F119" s="21"/>
      <c r="G119" s="21"/>
      <c r="H119" s="21"/>
      <c r="I119" s="21"/>
      <c r="J119" s="21"/>
      <c r="K119" s="21"/>
      <c r="L119" s="21"/>
      <c r="M119" s="21"/>
      <c r="N119" s="21"/>
      <c r="O119" s="23"/>
    </row>
    <row r="120" spans="1:15" x14ac:dyDescent="0.3">
      <c r="A120" s="18">
        <v>322</v>
      </c>
      <c r="B120" s="22" t="s">
        <v>130</v>
      </c>
      <c r="C120" s="20">
        <f t="shared" si="26"/>
        <v>78000</v>
      </c>
      <c r="D120" s="21">
        <v>6500</v>
      </c>
      <c r="E120" s="21">
        <v>6500</v>
      </c>
      <c r="F120" s="21">
        <v>6500</v>
      </c>
      <c r="G120" s="21">
        <v>6500</v>
      </c>
      <c r="H120" s="21">
        <v>6500</v>
      </c>
      <c r="I120" s="21">
        <v>6500</v>
      </c>
      <c r="J120" s="21">
        <v>6500</v>
      </c>
      <c r="K120" s="21">
        <v>6500</v>
      </c>
      <c r="L120" s="21">
        <v>6500</v>
      </c>
      <c r="M120" s="21">
        <v>6500</v>
      </c>
      <c r="N120" s="21">
        <v>6500</v>
      </c>
      <c r="O120" s="21">
        <v>6500</v>
      </c>
    </row>
    <row r="121" spans="1:15" ht="20.399999999999999" x14ac:dyDescent="0.3">
      <c r="A121" s="18">
        <v>323</v>
      </c>
      <c r="B121" s="22" t="s">
        <v>131</v>
      </c>
      <c r="C121" s="20">
        <f t="shared" si="26"/>
        <v>200352</v>
      </c>
      <c r="D121" s="21">
        <v>16696</v>
      </c>
      <c r="E121" s="21">
        <v>16696</v>
      </c>
      <c r="F121" s="21">
        <v>16696</v>
      </c>
      <c r="G121" s="21">
        <v>16696</v>
      </c>
      <c r="H121" s="21">
        <v>16696</v>
      </c>
      <c r="I121" s="21">
        <v>16696</v>
      </c>
      <c r="J121" s="21">
        <v>16696</v>
      </c>
      <c r="K121" s="21">
        <v>16696</v>
      </c>
      <c r="L121" s="21">
        <v>16696</v>
      </c>
      <c r="M121" s="21">
        <v>16696</v>
      </c>
      <c r="N121" s="21">
        <v>16696</v>
      </c>
      <c r="O121" s="21">
        <v>16696</v>
      </c>
    </row>
    <row r="122" spans="1:15" x14ac:dyDescent="0.3">
      <c r="A122" s="18">
        <v>324</v>
      </c>
      <c r="B122" s="22" t="s">
        <v>132</v>
      </c>
      <c r="C122" s="20">
        <f t="shared" si="26"/>
        <v>0</v>
      </c>
      <c r="D122" s="21"/>
      <c r="E122" s="21"/>
      <c r="F122" s="21"/>
      <c r="G122" s="21"/>
      <c r="H122" s="21"/>
      <c r="I122" s="21"/>
      <c r="J122" s="21"/>
      <c r="K122" s="21"/>
      <c r="L122" s="21"/>
      <c r="M122" s="21"/>
      <c r="N122" s="21"/>
      <c r="O122" s="23"/>
    </row>
    <row r="123" spans="1:15" x14ac:dyDescent="0.3">
      <c r="A123" s="18">
        <v>325</v>
      </c>
      <c r="B123" s="22" t="s">
        <v>133</v>
      </c>
      <c r="C123" s="20">
        <f t="shared" si="26"/>
        <v>10200</v>
      </c>
      <c r="D123" s="21">
        <v>0</v>
      </c>
      <c r="E123" s="21">
        <v>0</v>
      </c>
      <c r="F123" s="21">
        <v>0</v>
      </c>
      <c r="G123" s="21">
        <v>0</v>
      </c>
      <c r="H123" s="21">
        <v>10200</v>
      </c>
      <c r="I123" s="21">
        <v>0</v>
      </c>
      <c r="J123" s="21">
        <v>0</v>
      </c>
      <c r="K123" s="21">
        <v>0</v>
      </c>
      <c r="L123" s="21">
        <v>0</v>
      </c>
      <c r="M123" s="21">
        <v>0</v>
      </c>
      <c r="N123" s="21">
        <v>0</v>
      </c>
      <c r="O123" s="21">
        <v>0</v>
      </c>
    </row>
    <row r="124" spans="1:15" x14ac:dyDescent="0.3">
      <c r="A124" s="18">
        <v>326</v>
      </c>
      <c r="B124" s="22" t="s">
        <v>134</v>
      </c>
      <c r="C124" s="20">
        <f t="shared" si="26"/>
        <v>1396380</v>
      </c>
      <c r="D124" s="21">
        <v>116365</v>
      </c>
      <c r="E124" s="21">
        <v>116365</v>
      </c>
      <c r="F124" s="21">
        <v>116365</v>
      </c>
      <c r="G124" s="21">
        <v>116365</v>
      </c>
      <c r="H124" s="21">
        <v>116365</v>
      </c>
      <c r="I124" s="21">
        <v>116365</v>
      </c>
      <c r="J124" s="21">
        <v>116365</v>
      </c>
      <c r="K124" s="21">
        <v>116365</v>
      </c>
      <c r="L124" s="21">
        <v>116365</v>
      </c>
      <c r="M124" s="21">
        <v>116365</v>
      </c>
      <c r="N124" s="21">
        <v>116365</v>
      </c>
      <c r="O124" s="21">
        <v>116365</v>
      </c>
    </row>
    <row r="125" spans="1:15" x14ac:dyDescent="0.3">
      <c r="A125" s="18">
        <v>327</v>
      </c>
      <c r="B125" s="22" t="s">
        <v>135</v>
      </c>
      <c r="C125" s="20">
        <f>SUM(D125:O125)</f>
        <v>0</v>
      </c>
      <c r="D125" s="21">
        <v>0</v>
      </c>
      <c r="E125" s="21">
        <v>0</v>
      </c>
      <c r="F125" s="21">
        <v>0</v>
      </c>
      <c r="G125" s="21">
        <v>0</v>
      </c>
      <c r="H125" s="21">
        <v>0</v>
      </c>
      <c r="I125" s="21">
        <v>0</v>
      </c>
      <c r="J125" s="21">
        <v>0</v>
      </c>
      <c r="K125" s="21">
        <v>0</v>
      </c>
      <c r="L125" s="21">
        <v>0</v>
      </c>
      <c r="M125" s="21">
        <v>0</v>
      </c>
      <c r="N125" s="21">
        <v>0</v>
      </c>
      <c r="O125" s="21">
        <v>0</v>
      </c>
    </row>
    <row r="126" spans="1:15" x14ac:dyDescent="0.3">
      <c r="A126" s="18">
        <v>328</v>
      </c>
      <c r="B126" s="22" t="s">
        <v>136</v>
      </c>
      <c r="C126" s="20">
        <f t="shared" si="26"/>
        <v>0</v>
      </c>
      <c r="D126" s="21">
        <v>0</v>
      </c>
      <c r="E126" s="21">
        <v>0</v>
      </c>
      <c r="F126" s="21">
        <v>0</v>
      </c>
      <c r="G126" s="21">
        <v>0</v>
      </c>
      <c r="H126" s="21">
        <v>0</v>
      </c>
      <c r="I126" s="21">
        <v>0</v>
      </c>
      <c r="J126" s="21">
        <v>0</v>
      </c>
      <c r="K126" s="21">
        <v>0</v>
      </c>
      <c r="L126" s="21">
        <v>0</v>
      </c>
      <c r="M126" s="21">
        <v>0</v>
      </c>
      <c r="N126" s="21">
        <v>0</v>
      </c>
      <c r="O126" s="23">
        <v>0</v>
      </c>
    </row>
    <row r="127" spans="1:15" x14ac:dyDescent="0.3">
      <c r="A127" s="18">
        <v>329</v>
      </c>
      <c r="B127" s="22" t="s">
        <v>137</v>
      </c>
      <c r="C127" s="20">
        <f t="shared" si="26"/>
        <v>105672</v>
      </c>
      <c r="D127" s="21">
        <v>8806</v>
      </c>
      <c r="E127" s="21">
        <v>8806</v>
      </c>
      <c r="F127" s="21">
        <v>8806</v>
      </c>
      <c r="G127" s="21">
        <v>8806</v>
      </c>
      <c r="H127" s="21">
        <v>8806</v>
      </c>
      <c r="I127" s="21">
        <v>8806</v>
      </c>
      <c r="J127" s="21">
        <v>8806</v>
      </c>
      <c r="K127" s="21">
        <v>8806</v>
      </c>
      <c r="L127" s="21">
        <v>8806</v>
      </c>
      <c r="M127" s="21">
        <v>8806</v>
      </c>
      <c r="N127" s="21">
        <v>8806</v>
      </c>
      <c r="O127" s="21">
        <v>8806</v>
      </c>
    </row>
    <row r="128" spans="1:15" x14ac:dyDescent="0.3">
      <c r="A128" s="24">
        <v>3300</v>
      </c>
      <c r="B128" s="25" t="s">
        <v>138</v>
      </c>
      <c r="C128" s="15">
        <f>SUM(D128:O128)</f>
        <v>3188195</v>
      </c>
      <c r="D128" s="26">
        <f>SUM(D129:D137)</f>
        <v>517186</v>
      </c>
      <c r="E128" s="26">
        <f t="shared" ref="E128:O128" si="27">SUM(E129:E137)</f>
        <v>343186</v>
      </c>
      <c r="F128" s="26">
        <f t="shared" si="27"/>
        <v>343186</v>
      </c>
      <c r="G128" s="26">
        <f t="shared" si="27"/>
        <v>198186</v>
      </c>
      <c r="H128" s="26">
        <f t="shared" si="27"/>
        <v>205823</v>
      </c>
      <c r="I128" s="26">
        <f t="shared" si="27"/>
        <v>228986</v>
      </c>
      <c r="J128" s="26">
        <f t="shared" si="27"/>
        <v>228986</v>
      </c>
      <c r="K128" s="26">
        <f t="shared" si="27"/>
        <v>228986</v>
      </c>
      <c r="L128" s="26">
        <f t="shared" si="27"/>
        <v>228986</v>
      </c>
      <c r="M128" s="26">
        <f t="shared" si="27"/>
        <v>228986</v>
      </c>
      <c r="N128" s="26">
        <f t="shared" si="27"/>
        <v>237512</v>
      </c>
      <c r="O128" s="27">
        <f t="shared" si="27"/>
        <v>198186</v>
      </c>
    </row>
    <row r="129" spans="1:15" x14ac:dyDescent="0.3">
      <c r="A129" s="18">
        <v>331</v>
      </c>
      <c r="B129" s="19" t="s">
        <v>139</v>
      </c>
      <c r="C129" s="20">
        <f t="shared" ref="C129:C137" si="28">SUM(D129:O129)</f>
        <v>1784376</v>
      </c>
      <c r="D129" s="21">
        <v>308198</v>
      </c>
      <c r="E129" s="21">
        <v>134198</v>
      </c>
      <c r="F129" s="21">
        <v>134198</v>
      </c>
      <c r="G129" s="21">
        <v>134198</v>
      </c>
      <c r="H129" s="21">
        <v>134198</v>
      </c>
      <c r="I129" s="21">
        <v>134198</v>
      </c>
      <c r="J129" s="21">
        <v>134198</v>
      </c>
      <c r="K129" s="21">
        <v>134198</v>
      </c>
      <c r="L129" s="21">
        <v>134198</v>
      </c>
      <c r="M129" s="21">
        <v>134198</v>
      </c>
      <c r="N129" s="21">
        <v>134198</v>
      </c>
      <c r="O129" s="21">
        <v>134198</v>
      </c>
    </row>
    <row r="130" spans="1:15" x14ac:dyDescent="0.3">
      <c r="A130" s="18">
        <v>332</v>
      </c>
      <c r="B130" s="22" t="s">
        <v>140</v>
      </c>
      <c r="C130" s="20">
        <f t="shared" si="28"/>
        <v>435000</v>
      </c>
      <c r="D130" s="21">
        <v>145000</v>
      </c>
      <c r="E130" s="21">
        <v>145000</v>
      </c>
      <c r="F130" s="21">
        <v>145000</v>
      </c>
      <c r="G130" s="21">
        <v>0</v>
      </c>
      <c r="H130" s="21">
        <v>0</v>
      </c>
      <c r="I130" s="21">
        <v>0</v>
      </c>
      <c r="J130" s="21">
        <v>0</v>
      </c>
      <c r="K130" s="21">
        <v>0</v>
      </c>
      <c r="L130" s="21">
        <v>0</v>
      </c>
      <c r="M130" s="21">
        <v>0</v>
      </c>
      <c r="N130" s="21">
        <v>0</v>
      </c>
      <c r="O130" s="21">
        <v>0</v>
      </c>
    </row>
    <row r="131" spans="1:15" ht="20.399999999999999" x14ac:dyDescent="0.3">
      <c r="A131" s="18">
        <v>333</v>
      </c>
      <c r="B131" s="22" t="s">
        <v>141</v>
      </c>
      <c r="C131" s="20">
        <f t="shared" si="28"/>
        <v>952656</v>
      </c>
      <c r="D131" s="21">
        <v>63988</v>
      </c>
      <c r="E131" s="21">
        <v>63988</v>
      </c>
      <c r="F131" s="21">
        <v>63988</v>
      </c>
      <c r="G131" s="21">
        <v>63988</v>
      </c>
      <c r="H131" s="21">
        <v>63988</v>
      </c>
      <c r="I131" s="21">
        <v>94788</v>
      </c>
      <c r="J131" s="21">
        <v>94788</v>
      </c>
      <c r="K131" s="21">
        <v>94788</v>
      </c>
      <c r="L131" s="21">
        <v>94788</v>
      </c>
      <c r="M131" s="21">
        <v>94788</v>
      </c>
      <c r="N131" s="21">
        <v>94788</v>
      </c>
      <c r="O131" s="21">
        <v>63988</v>
      </c>
    </row>
    <row r="132" spans="1:15" x14ac:dyDescent="0.3">
      <c r="A132" s="18">
        <v>334</v>
      </c>
      <c r="B132" s="22" t="s">
        <v>142</v>
      </c>
      <c r="C132" s="20">
        <f t="shared" si="28"/>
        <v>16163</v>
      </c>
      <c r="D132" s="21">
        <v>0</v>
      </c>
      <c r="E132" s="21">
        <v>0</v>
      </c>
      <c r="F132" s="21">
        <v>0</v>
      </c>
      <c r="G132" s="21">
        <v>0</v>
      </c>
      <c r="H132" s="21">
        <v>7637</v>
      </c>
      <c r="I132" s="21">
        <v>0</v>
      </c>
      <c r="J132" s="21">
        <v>0</v>
      </c>
      <c r="K132" s="21">
        <v>0</v>
      </c>
      <c r="L132" s="21">
        <v>0</v>
      </c>
      <c r="M132" s="21">
        <v>0</v>
      </c>
      <c r="N132" s="21">
        <v>8526</v>
      </c>
      <c r="O132" s="21">
        <v>0</v>
      </c>
    </row>
    <row r="133" spans="1:15" x14ac:dyDescent="0.3">
      <c r="A133" s="18">
        <v>335</v>
      </c>
      <c r="B133" s="22" t="s">
        <v>143</v>
      </c>
      <c r="C133" s="20">
        <f t="shared" si="28"/>
        <v>0</v>
      </c>
      <c r="D133" s="21"/>
      <c r="E133" s="21"/>
      <c r="F133" s="21"/>
      <c r="G133" s="21"/>
      <c r="H133" s="21"/>
      <c r="I133" s="21"/>
      <c r="J133" s="21"/>
      <c r="K133" s="21"/>
      <c r="L133" s="21"/>
      <c r="M133" s="21"/>
      <c r="N133" s="21"/>
      <c r="O133" s="23"/>
    </row>
    <row r="134" spans="1:15" x14ac:dyDescent="0.3">
      <c r="A134" s="18">
        <v>336</v>
      </c>
      <c r="B134" s="22" t="s">
        <v>144</v>
      </c>
      <c r="C134" s="20">
        <f t="shared" si="28"/>
        <v>0</v>
      </c>
      <c r="D134" s="21">
        <v>0</v>
      </c>
      <c r="E134" s="21">
        <v>0</v>
      </c>
      <c r="F134" s="21">
        <v>0</v>
      </c>
      <c r="G134" s="21">
        <v>0</v>
      </c>
      <c r="H134" s="21">
        <v>0</v>
      </c>
      <c r="I134" s="21">
        <v>0</v>
      </c>
      <c r="J134" s="21">
        <v>0</v>
      </c>
      <c r="K134" s="21">
        <v>0</v>
      </c>
      <c r="L134" s="21">
        <v>0</v>
      </c>
      <c r="M134" s="21">
        <v>0</v>
      </c>
      <c r="N134" s="21">
        <v>0</v>
      </c>
      <c r="O134" s="21">
        <v>0</v>
      </c>
    </row>
    <row r="135" spans="1:15" x14ac:dyDescent="0.3">
      <c r="A135" s="18">
        <v>337</v>
      </c>
      <c r="B135" s="22" t="s">
        <v>145</v>
      </c>
      <c r="C135" s="20">
        <f t="shared" si="28"/>
        <v>0</v>
      </c>
      <c r="D135" s="21"/>
      <c r="E135" s="21"/>
      <c r="F135" s="21"/>
      <c r="G135" s="21"/>
      <c r="H135" s="21"/>
      <c r="I135" s="21"/>
      <c r="J135" s="21"/>
      <c r="K135" s="21"/>
      <c r="L135" s="21"/>
      <c r="M135" s="21"/>
      <c r="N135" s="21"/>
      <c r="O135" s="23"/>
    </row>
    <row r="136" spans="1:15" x14ac:dyDescent="0.3">
      <c r="A136" s="18">
        <v>338</v>
      </c>
      <c r="B136" s="22" t="s">
        <v>146</v>
      </c>
      <c r="C136" s="20">
        <f t="shared" si="28"/>
        <v>0</v>
      </c>
      <c r="D136" s="21"/>
      <c r="E136" s="21"/>
      <c r="F136" s="21"/>
      <c r="G136" s="21"/>
      <c r="H136" s="21"/>
      <c r="I136" s="21"/>
      <c r="J136" s="21"/>
      <c r="K136" s="21"/>
      <c r="L136" s="21"/>
      <c r="M136" s="21"/>
      <c r="N136" s="21"/>
      <c r="O136" s="23"/>
    </row>
    <row r="137" spans="1:15" x14ac:dyDescent="0.3">
      <c r="A137" s="18">
        <v>339</v>
      </c>
      <c r="B137" s="22" t="s">
        <v>147</v>
      </c>
      <c r="C137" s="20">
        <f t="shared" si="28"/>
        <v>0</v>
      </c>
      <c r="D137" s="21"/>
      <c r="E137" s="21"/>
      <c r="F137" s="21"/>
      <c r="G137" s="21"/>
      <c r="H137" s="21"/>
      <c r="I137" s="21"/>
      <c r="J137" s="21"/>
      <c r="K137" s="21"/>
      <c r="L137" s="21"/>
      <c r="M137" s="21"/>
      <c r="N137" s="21"/>
      <c r="O137" s="23"/>
    </row>
    <row r="138" spans="1:15" x14ac:dyDescent="0.3">
      <c r="A138" s="24">
        <v>3400</v>
      </c>
      <c r="B138" s="25" t="s">
        <v>148</v>
      </c>
      <c r="C138" s="15">
        <f>SUM(D138:O138)</f>
        <v>360405</v>
      </c>
      <c r="D138" s="26">
        <f>SUM(D139:D147)</f>
        <v>58884</v>
      </c>
      <c r="E138" s="26">
        <f t="shared" ref="E138:O138" si="29">SUM(E139:E147)</f>
        <v>27411</v>
      </c>
      <c r="F138" s="26">
        <f t="shared" si="29"/>
        <v>27411</v>
      </c>
      <c r="G138" s="26">
        <f t="shared" si="29"/>
        <v>27411</v>
      </c>
      <c r="H138" s="26">
        <f t="shared" si="29"/>
        <v>27411</v>
      </c>
      <c r="I138" s="26">
        <f t="shared" si="29"/>
        <v>27411</v>
      </c>
      <c r="J138" s="26">
        <f t="shared" si="29"/>
        <v>27411</v>
      </c>
      <c r="K138" s="26">
        <f t="shared" si="29"/>
        <v>27411</v>
      </c>
      <c r="L138" s="26">
        <f t="shared" si="29"/>
        <v>27411</v>
      </c>
      <c r="M138" s="26">
        <f t="shared" si="29"/>
        <v>27411</v>
      </c>
      <c r="N138" s="26">
        <f t="shared" si="29"/>
        <v>27411</v>
      </c>
      <c r="O138" s="27">
        <f t="shared" si="29"/>
        <v>27411</v>
      </c>
    </row>
    <row r="139" spans="1:15" x14ac:dyDescent="0.3">
      <c r="A139" s="18">
        <v>341</v>
      </c>
      <c r="B139" s="22" t="s">
        <v>149</v>
      </c>
      <c r="C139" s="20">
        <f t="shared" ref="C139:C146" si="30">SUM(D139:O139)</f>
        <v>111648</v>
      </c>
      <c r="D139" s="21">
        <v>9304</v>
      </c>
      <c r="E139" s="21">
        <v>9304</v>
      </c>
      <c r="F139" s="21">
        <v>9304</v>
      </c>
      <c r="G139" s="21">
        <v>9304</v>
      </c>
      <c r="H139" s="21">
        <v>9304</v>
      </c>
      <c r="I139" s="21">
        <v>9304</v>
      </c>
      <c r="J139" s="21">
        <v>9304</v>
      </c>
      <c r="K139" s="21">
        <v>9304</v>
      </c>
      <c r="L139" s="21">
        <v>9304</v>
      </c>
      <c r="M139" s="21">
        <v>9304</v>
      </c>
      <c r="N139" s="21">
        <v>9304</v>
      </c>
      <c r="O139" s="21">
        <v>9304</v>
      </c>
    </row>
    <row r="140" spans="1:15" x14ac:dyDescent="0.3">
      <c r="A140" s="18">
        <v>342</v>
      </c>
      <c r="B140" s="22" t="s">
        <v>150</v>
      </c>
      <c r="C140" s="20">
        <f t="shared" si="30"/>
        <v>0</v>
      </c>
      <c r="D140" s="21"/>
      <c r="E140" s="21"/>
      <c r="F140" s="21"/>
      <c r="G140" s="21"/>
      <c r="H140" s="21"/>
      <c r="I140" s="21"/>
      <c r="J140" s="21"/>
      <c r="K140" s="21"/>
      <c r="L140" s="21"/>
      <c r="M140" s="21"/>
      <c r="N140" s="21"/>
      <c r="O140" s="23"/>
    </row>
    <row r="141" spans="1:15" x14ac:dyDescent="0.3">
      <c r="A141" s="18">
        <v>343</v>
      </c>
      <c r="B141" s="22" t="s">
        <v>151</v>
      </c>
      <c r="C141" s="20">
        <f t="shared" si="30"/>
        <v>0</v>
      </c>
      <c r="D141" s="21"/>
      <c r="E141" s="21"/>
      <c r="F141" s="21"/>
      <c r="G141" s="21"/>
      <c r="H141" s="21"/>
      <c r="I141" s="21"/>
      <c r="J141" s="21"/>
      <c r="K141" s="21"/>
      <c r="L141" s="21"/>
      <c r="M141" s="21"/>
      <c r="N141" s="21"/>
      <c r="O141" s="23"/>
    </row>
    <row r="142" spans="1:15" x14ac:dyDescent="0.3">
      <c r="A142" s="18">
        <v>344</v>
      </c>
      <c r="B142" s="22" t="s">
        <v>152</v>
      </c>
      <c r="C142" s="20">
        <f t="shared" si="30"/>
        <v>31473</v>
      </c>
      <c r="D142" s="21">
        <v>31473</v>
      </c>
      <c r="E142" s="21"/>
      <c r="F142" s="21"/>
      <c r="G142" s="21"/>
      <c r="H142" s="21"/>
      <c r="I142" s="21"/>
      <c r="J142" s="21"/>
      <c r="K142" s="21"/>
      <c r="L142" s="21"/>
      <c r="M142" s="21"/>
      <c r="N142" s="21"/>
      <c r="O142" s="21"/>
    </row>
    <row r="143" spans="1:15" x14ac:dyDescent="0.3">
      <c r="A143" s="18">
        <v>345</v>
      </c>
      <c r="B143" s="22" t="s">
        <v>153</v>
      </c>
      <c r="C143" s="20">
        <f t="shared" si="30"/>
        <v>186084</v>
      </c>
      <c r="D143" s="21">
        <v>15507</v>
      </c>
      <c r="E143" s="21">
        <v>15507</v>
      </c>
      <c r="F143" s="21">
        <v>15507</v>
      </c>
      <c r="G143" s="21">
        <v>15507</v>
      </c>
      <c r="H143" s="21">
        <v>15507</v>
      </c>
      <c r="I143" s="21">
        <v>15507</v>
      </c>
      <c r="J143" s="21">
        <v>15507</v>
      </c>
      <c r="K143" s="21">
        <v>15507</v>
      </c>
      <c r="L143" s="21">
        <v>15507</v>
      </c>
      <c r="M143" s="21">
        <v>15507</v>
      </c>
      <c r="N143" s="21">
        <v>15507</v>
      </c>
      <c r="O143" s="21">
        <v>15507</v>
      </c>
    </row>
    <row r="144" spans="1:15" x14ac:dyDescent="0.3">
      <c r="A144" s="18">
        <v>346</v>
      </c>
      <c r="B144" s="22" t="s">
        <v>154</v>
      </c>
      <c r="C144" s="20">
        <f t="shared" si="30"/>
        <v>0</v>
      </c>
      <c r="D144" s="21"/>
      <c r="E144" s="21"/>
      <c r="F144" s="21"/>
      <c r="G144" s="21"/>
      <c r="H144" s="21"/>
      <c r="I144" s="21"/>
      <c r="J144" s="21"/>
      <c r="K144" s="21"/>
      <c r="L144" s="21"/>
      <c r="M144" s="21"/>
      <c r="N144" s="21"/>
      <c r="O144" s="23"/>
    </row>
    <row r="145" spans="1:17" x14ac:dyDescent="0.3">
      <c r="A145" s="18">
        <v>347</v>
      </c>
      <c r="B145" s="22" t="s">
        <v>155</v>
      </c>
      <c r="C145" s="20">
        <f t="shared" si="30"/>
        <v>31200</v>
      </c>
      <c r="D145" s="21">
        <v>2600</v>
      </c>
      <c r="E145" s="21">
        <v>2600</v>
      </c>
      <c r="F145" s="21">
        <v>2600</v>
      </c>
      <c r="G145" s="21">
        <v>2600</v>
      </c>
      <c r="H145" s="21">
        <v>2600</v>
      </c>
      <c r="I145" s="21">
        <v>2600</v>
      </c>
      <c r="J145" s="21">
        <v>2600</v>
      </c>
      <c r="K145" s="21">
        <v>2600</v>
      </c>
      <c r="L145" s="21">
        <v>2600</v>
      </c>
      <c r="M145" s="21">
        <v>2600</v>
      </c>
      <c r="N145" s="21">
        <v>2600</v>
      </c>
      <c r="O145" s="21">
        <v>2600</v>
      </c>
    </row>
    <row r="146" spans="1:17" x14ac:dyDescent="0.3">
      <c r="A146" s="18">
        <v>348</v>
      </c>
      <c r="B146" s="22" t="s">
        <v>156</v>
      </c>
      <c r="C146" s="20">
        <f t="shared" si="30"/>
        <v>0</v>
      </c>
      <c r="D146" s="21"/>
      <c r="E146" s="21"/>
      <c r="F146" s="21"/>
      <c r="G146" s="21"/>
      <c r="H146" s="21"/>
      <c r="I146" s="21"/>
      <c r="J146" s="21"/>
      <c r="K146" s="21"/>
      <c r="L146" s="21"/>
      <c r="M146" s="21"/>
      <c r="N146" s="21"/>
      <c r="O146" s="23"/>
    </row>
    <row r="147" spans="1:17" x14ac:dyDescent="0.3">
      <c r="A147" s="18">
        <v>349</v>
      </c>
      <c r="B147" s="22" t="s">
        <v>157</v>
      </c>
      <c r="C147" s="20">
        <f>SUM(D147:O147)</f>
        <v>0</v>
      </c>
      <c r="D147" s="21">
        <v>0</v>
      </c>
      <c r="E147" s="21">
        <v>0</v>
      </c>
      <c r="F147" s="21">
        <v>0</v>
      </c>
      <c r="G147" s="21">
        <v>0</v>
      </c>
      <c r="H147" s="21">
        <v>0</v>
      </c>
      <c r="I147" s="21">
        <v>0</v>
      </c>
      <c r="J147" s="21">
        <v>0</v>
      </c>
      <c r="K147" s="21">
        <v>0</v>
      </c>
      <c r="L147" s="21">
        <v>0</v>
      </c>
      <c r="M147" s="21">
        <v>0</v>
      </c>
      <c r="N147" s="21">
        <v>0</v>
      </c>
      <c r="O147" s="21">
        <v>0</v>
      </c>
    </row>
    <row r="148" spans="1:17" ht="20.399999999999999" x14ac:dyDescent="0.3">
      <c r="A148" s="24">
        <v>3500</v>
      </c>
      <c r="B148" s="25" t="s">
        <v>158</v>
      </c>
      <c r="C148" s="15">
        <f>SUM(D148:O148)</f>
        <v>8683273</v>
      </c>
      <c r="D148" s="26">
        <f>SUM(D149:D157)</f>
        <v>798353</v>
      </c>
      <c r="E148" s="26">
        <f t="shared" ref="E148:O148" si="31">SUM(E149:E157)</f>
        <v>802036</v>
      </c>
      <c r="F148" s="26">
        <f t="shared" si="31"/>
        <v>802365</v>
      </c>
      <c r="G148" s="26">
        <f t="shared" si="31"/>
        <v>794042</v>
      </c>
      <c r="H148" s="26">
        <f t="shared" si="31"/>
        <v>795590</v>
      </c>
      <c r="I148" s="26">
        <f t="shared" si="31"/>
        <v>666600</v>
      </c>
      <c r="J148" s="26">
        <f t="shared" si="31"/>
        <v>668185</v>
      </c>
      <c r="K148" s="26">
        <f t="shared" si="31"/>
        <v>669028</v>
      </c>
      <c r="L148" s="26">
        <f t="shared" si="31"/>
        <v>672531</v>
      </c>
      <c r="M148" s="26">
        <f t="shared" si="31"/>
        <v>673642</v>
      </c>
      <c r="N148" s="26">
        <f t="shared" si="31"/>
        <v>675918</v>
      </c>
      <c r="O148" s="27">
        <f t="shared" si="31"/>
        <v>664983</v>
      </c>
    </row>
    <row r="149" spans="1:17" x14ac:dyDescent="0.3">
      <c r="A149" s="18">
        <v>351</v>
      </c>
      <c r="B149" s="22" t="s">
        <v>159</v>
      </c>
      <c r="C149" s="20">
        <f t="shared" ref="C149:C157" si="32">SUM(D149:O149)</f>
        <v>7171958</v>
      </c>
      <c r="D149" s="21">
        <v>672439</v>
      </c>
      <c r="E149" s="21">
        <v>672437</v>
      </c>
      <c r="F149" s="21">
        <v>672437</v>
      </c>
      <c r="G149" s="21">
        <v>672437</v>
      </c>
      <c r="H149" s="21">
        <v>672437</v>
      </c>
      <c r="I149" s="21">
        <v>544253</v>
      </c>
      <c r="J149" s="21">
        <v>544253</v>
      </c>
      <c r="K149" s="21">
        <v>544253</v>
      </c>
      <c r="L149" s="21">
        <v>544253</v>
      </c>
      <c r="M149" s="21">
        <v>544253</v>
      </c>
      <c r="N149" s="21">
        <v>544253</v>
      </c>
      <c r="O149" s="21">
        <v>544253</v>
      </c>
    </row>
    <row r="150" spans="1:17" ht="20.399999999999999" x14ac:dyDescent="0.3">
      <c r="A150" s="18">
        <v>352</v>
      </c>
      <c r="B150" s="22" t="s">
        <v>160</v>
      </c>
      <c r="C150" s="20">
        <f t="shared" si="32"/>
        <v>7212</v>
      </c>
      <c r="D150" s="21">
        <v>601</v>
      </c>
      <c r="E150" s="21">
        <v>601</v>
      </c>
      <c r="F150" s="21">
        <v>601</v>
      </c>
      <c r="G150" s="21">
        <v>601</v>
      </c>
      <c r="H150" s="21">
        <v>601</v>
      </c>
      <c r="I150" s="21">
        <v>601</v>
      </c>
      <c r="J150" s="21">
        <v>601</v>
      </c>
      <c r="K150" s="21">
        <v>601</v>
      </c>
      <c r="L150" s="21">
        <v>601</v>
      </c>
      <c r="M150" s="21">
        <v>601</v>
      </c>
      <c r="N150" s="21">
        <v>601</v>
      </c>
      <c r="O150" s="21">
        <v>601</v>
      </c>
    </row>
    <row r="151" spans="1:17" ht="20.399999999999999" x14ac:dyDescent="0.3">
      <c r="A151" s="18">
        <v>353</v>
      </c>
      <c r="B151" s="22" t="s">
        <v>161</v>
      </c>
      <c r="C151" s="20">
        <f t="shared" si="32"/>
        <v>60996</v>
      </c>
      <c r="D151" s="21">
        <v>5083</v>
      </c>
      <c r="E151" s="21">
        <v>5083</v>
      </c>
      <c r="F151" s="21">
        <v>5083</v>
      </c>
      <c r="G151" s="21">
        <v>5083</v>
      </c>
      <c r="H151" s="21">
        <v>5083</v>
      </c>
      <c r="I151" s="21">
        <v>5083</v>
      </c>
      <c r="J151" s="21">
        <v>5083</v>
      </c>
      <c r="K151" s="21">
        <v>5083</v>
      </c>
      <c r="L151" s="21">
        <v>5083</v>
      </c>
      <c r="M151" s="21">
        <v>5083</v>
      </c>
      <c r="N151" s="21">
        <v>5083</v>
      </c>
      <c r="O151" s="21">
        <v>5083</v>
      </c>
    </row>
    <row r="152" spans="1:17" ht="20.399999999999999" x14ac:dyDescent="0.3">
      <c r="A152" s="18">
        <v>354</v>
      </c>
      <c r="B152" s="22" t="s">
        <v>162</v>
      </c>
      <c r="C152" s="20">
        <f t="shared" si="32"/>
        <v>0</v>
      </c>
      <c r="D152" s="21"/>
      <c r="E152" s="21"/>
      <c r="F152" s="21"/>
      <c r="G152" s="21"/>
      <c r="H152" s="21"/>
      <c r="I152" s="21"/>
      <c r="J152" s="21"/>
      <c r="K152" s="21"/>
      <c r="L152" s="21"/>
      <c r="M152" s="21"/>
      <c r="N152" s="21"/>
      <c r="O152" s="23"/>
    </row>
    <row r="153" spans="1:17" s="153" customFormat="1" x14ac:dyDescent="0.3">
      <c r="A153" s="18">
        <v>355</v>
      </c>
      <c r="B153" s="22" t="s">
        <v>163</v>
      </c>
      <c r="C153" s="155">
        <f t="shared" si="32"/>
        <v>503633</v>
      </c>
      <c r="D153" s="29">
        <v>41661</v>
      </c>
      <c r="E153" s="29">
        <v>42931</v>
      </c>
      <c r="F153" s="29">
        <v>41651</v>
      </c>
      <c r="G153" s="29">
        <v>39767</v>
      </c>
      <c r="H153" s="29">
        <v>42121</v>
      </c>
      <c r="I153" s="29">
        <v>42120</v>
      </c>
      <c r="J153" s="29">
        <v>41249</v>
      </c>
      <c r="K153" s="29">
        <v>41288</v>
      </c>
      <c r="L153" s="29">
        <v>42414</v>
      </c>
      <c r="M153" s="29">
        <v>43932</v>
      </c>
      <c r="N153" s="29">
        <v>44191</v>
      </c>
      <c r="O153" s="29">
        <v>40308</v>
      </c>
    </row>
    <row r="154" spans="1:17" s="153" customFormat="1" x14ac:dyDescent="0.3">
      <c r="A154" s="18">
        <v>356</v>
      </c>
      <c r="B154" s="22" t="s">
        <v>164</v>
      </c>
      <c r="C154" s="155">
        <f t="shared" si="32"/>
        <v>0</v>
      </c>
      <c r="D154" s="29">
        <v>0</v>
      </c>
      <c r="E154" s="29">
        <v>0</v>
      </c>
      <c r="F154" s="29">
        <v>0</v>
      </c>
      <c r="G154" s="29">
        <v>0</v>
      </c>
      <c r="H154" s="29">
        <v>0</v>
      </c>
      <c r="I154" s="29">
        <v>0</v>
      </c>
      <c r="J154" s="29">
        <v>0</v>
      </c>
      <c r="K154" s="29">
        <v>0</v>
      </c>
      <c r="L154" s="29">
        <v>0</v>
      </c>
      <c r="M154" s="29">
        <v>0</v>
      </c>
      <c r="N154" s="29">
        <v>0</v>
      </c>
      <c r="O154" s="29">
        <v>0</v>
      </c>
    </row>
    <row r="155" spans="1:17" s="153" customFormat="1" ht="20.399999999999999" x14ac:dyDescent="0.3">
      <c r="A155" s="18">
        <v>357</v>
      </c>
      <c r="B155" s="22" t="s">
        <v>165</v>
      </c>
      <c r="C155" s="155">
        <f t="shared" si="32"/>
        <v>909918</v>
      </c>
      <c r="D155" s="29">
        <v>76106</v>
      </c>
      <c r="E155" s="29">
        <v>78521</v>
      </c>
      <c r="F155" s="29">
        <v>80130</v>
      </c>
      <c r="G155" s="29">
        <v>73691</v>
      </c>
      <c r="H155" s="29">
        <v>72885</v>
      </c>
      <c r="I155" s="29">
        <v>72080</v>
      </c>
      <c r="J155" s="29">
        <v>74536</v>
      </c>
      <c r="K155" s="29">
        <v>75340</v>
      </c>
      <c r="L155" s="29">
        <v>77717</v>
      </c>
      <c r="M155" s="29">
        <v>77310</v>
      </c>
      <c r="N155" s="29">
        <v>79327</v>
      </c>
      <c r="O155" s="29">
        <v>72275</v>
      </c>
    </row>
    <row r="156" spans="1:17" s="153" customFormat="1" x14ac:dyDescent="0.3">
      <c r="A156" s="18">
        <v>358</v>
      </c>
      <c r="B156" s="22" t="s">
        <v>166</v>
      </c>
      <c r="C156" s="155">
        <f t="shared" si="32"/>
        <v>0</v>
      </c>
      <c r="D156" s="29">
        <v>0</v>
      </c>
      <c r="E156" s="29">
        <v>0</v>
      </c>
      <c r="F156" s="29">
        <v>0</v>
      </c>
      <c r="G156" s="29">
        <v>0</v>
      </c>
      <c r="H156" s="29">
        <v>0</v>
      </c>
      <c r="I156" s="29">
        <v>0</v>
      </c>
      <c r="J156" s="29">
        <v>0</v>
      </c>
      <c r="K156" s="29">
        <v>0</v>
      </c>
      <c r="L156" s="29">
        <v>0</v>
      </c>
      <c r="M156" s="29">
        <v>0</v>
      </c>
      <c r="N156" s="29">
        <v>0</v>
      </c>
      <c r="O156" s="29">
        <v>0</v>
      </c>
      <c r="P156" s="156"/>
      <c r="Q156" s="157"/>
    </row>
    <row r="157" spans="1:17" x14ac:dyDescent="0.3">
      <c r="A157" s="18">
        <v>359</v>
      </c>
      <c r="B157" s="22" t="s">
        <v>167</v>
      </c>
      <c r="C157" s="20">
        <f t="shared" si="32"/>
        <v>29556</v>
      </c>
      <c r="D157" s="21">
        <v>2463</v>
      </c>
      <c r="E157" s="21">
        <v>2463</v>
      </c>
      <c r="F157" s="21">
        <v>2463</v>
      </c>
      <c r="G157" s="21">
        <v>2463</v>
      </c>
      <c r="H157" s="21">
        <v>2463</v>
      </c>
      <c r="I157" s="21">
        <v>2463</v>
      </c>
      <c r="J157" s="21">
        <v>2463</v>
      </c>
      <c r="K157" s="21">
        <v>2463</v>
      </c>
      <c r="L157" s="21">
        <v>2463</v>
      </c>
      <c r="M157" s="21">
        <v>2463</v>
      </c>
      <c r="N157" s="21">
        <v>2463</v>
      </c>
      <c r="O157" s="21">
        <v>2463</v>
      </c>
    </row>
    <row r="158" spans="1:17" x14ac:dyDescent="0.3">
      <c r="A158" s="24">
        <v>3600</v>
      </c>
      <c r="B158" s="25" t="s">
        <v>168</v>
      </c>
      <c r="C158" s="15">
        <f>SUM(D158:O158)</f>
        <v>167962</v>
      </c>
      <c r="D158" s="26">
        <f>SUM(D159:D165)</f>
        <v>4144</v>
      </c>
      <c r="E158" s="26">
        <f t="shared" ref="E158:O158" si="33">SUM(E159:E165)</f>
        <v>4654</v>
      </c>
      <c r="F158" s="26">
        <f t="shared" si="33"/>
        <v>4722</v>
      </c>
      <c r="G158" s="26">
        <f t="shared" si="33"/>
        <v>5445</v>
      </c>
      <c r="H158" s="26">
        <f t="shared" si="33"/>
        <v>5411</v>
      </c>
      <c r="I158" s="26">
        <f t="shared" si="33"/>
        <v>5363</v>
      </c>
      <c r="J158" s="26">
        <f t="shared" si="33"/>
        <v>5479</v>
      </c>
      <c r="K158" s="26">
        <f t="shared" si="33"/>
        <v>79014</v>
      </c>
      <c r="L158" s="26">
        <f t="shared" si="33"/>
        <v>37118</v>
      </c>
      <c r="M158" s="26">
        <f t="shared" si="33"/>
        <v>5583</v>
      </c>
      <c r="N158" s="26">
        <f t="shared" si="33"/>
        <v>5688</v>
      </c>
      <c r="O158" s="27">
        <f t="shared" si="33"/>
        <v>5341</v>
      </c>
    </row>
    <row r="159" spans="1:17" ht="20.399999999999999" x14ac:dyDescent="0.3">
      <c r="A159" s="18">
        <v>361</v>
      </c>
      <c r="B159" s="22" t="s">
        <v>169</v>
      </c>
      <c r="C159" s="20">
        <f t="shared" ref="C159:C165" si="34">SUM(D159:O159)</f>
        <v>0</v>
      </c>
      <c r="D159" s="21">
        <v>0</v>
      </c>
      <c r="E159" s="21">
        <v>0</v>
      </c>
      <c r="F159" s="21">
        <v>0</v>
      </c>
      <c r="G159" s="21">
        <v>0</v>
      </c>
      <c r="H159" s="21">
        <v>0</v>
      </c>
      <c r="I159" s="21">
        <v>0</v>
      </c>
      <c r="J159" s="21">
        <v>0</v>
      </c>
      <c r="K159" s="21">
        <v>0</v>
      </c>
      <c r="L159" s="21">
        <v>0</v>
      </c>
      <c r="M159" s="21">
        <v>0</v>
      </c>
      <c r="N159" s="21">
        <v>0</v>
      </c>
      <c r="O159" s="21">
        <v>0</v>
      </c>
    </row>
    <row r="160" spans="1:17" ht="20.399999999999999" x14ac:dyDescent="0.3">
      <c r="A160" s="18">
        <v>362</v>
      </c>
      <c r="B160" s="22" t="s">
        <v>170</v>
      </c>
      <c r="C160" s="20">
        <f t="shared" si="34"/>
        <v>0</v>
      </c>
      <c r="D160" s="21">
        <v>0</v>
      </c>
      <c r="E160" s="21">
        <v>0</v>
      </c>
      <c r="F160" s="21">
        <v>0</v>
      </c>
      <c r="G160" s="21">
        <v>0</v>
      </c>
      <c r="H160" s="21">
        <v>0</v>
      </c>
      <c r="I160" s="21">
        <v>0</v>
      </c>
      <c r="J160" s="21">
        <v>0</v>
      </c>
      <c r="K160" s="21">
        <v>0</v>
      </c>
      <c r="L160" s="21">
        <v>0</v>
      </c>
      <c r="M160" s="21">
        <v>0</v>
      </c>
      <c r="N160" s="21">
        <v>0</v>
      </c>
      <c r="O160" s="23">
        <v>0</v>
      </c>
    </row>
    <row r="161" spans="1:15" ht="20.399999999999999" x14ac:dyDescent="0.3">
      <c r="A161" s="18">
        <v>363</v>
      </c>
      <c r="B161" s="22" t="s">
        <v>171</v>
      </c>
      <c r="C161" s="20">
        <f t="shared" si="34"/>
        <v>30240</v>
      </c>
      <c r="D161" s="21">
        <v>2520</v>
      </c>
      <c r="E161" s="21">
        <v>2520</v>
      </c>
      <c r="F161" s="21">
        <v>2520</v>
      </c>
      <c r="G161" s="21">
        <v>2520</v>
      </c>
      <c r="H161" s="21">
        <v>2520</v>
      </c>
      <c r="I161" s="21">
        <v>2520</v>
      </c>
      <c r="J161" s="21">
        <v>2520</v>
      </c>
      <c r="K161" s="21">
        <v>2520</v>
      </c>
      <c r="L161" s="21">
        <v>2520</v>
      </c>
      <c r="M161" s="21">
        <v>2520</v>
      </c>
      <c r="N161" s="21">
        <v>2520</v>
      </c>
      <c r="O161" s="21">
        <v>2520</v>
      </c>
    </row>
    <row r="162" spans="1:15" x14ac:dyDescent="0.3">
      <c r="A162" s="18">
        <v>364</v>
      </c>
      <c r="B162" s="22" t="s">
        <v>172</v>
      </c>
      <c r="C162" s="20">
        <f t="shared" si="34"/>
        <v>0</v>
      </c>
      <c r="D162" s="21">
        <v>0</v>
      </c>
      <c r="E162" s="21">
        <v>0</v>
      </c>
      <c r="F162" s="21">
        <v>0</v>
      </c>
      <c r="G162" s="21">
        <v>0</v>
      </c>
      <c r="H162" s="21">
        <v>0</v>
      </c>
      <c r="I162" s="21">
        <v>0</v>
      </c>
      <c r="J162" s="21">
        <v>0</v>
      </c>
      <c r="K162" s="21">
        <v>0</v>
      </c>
      <c r="L162" s="21">
        <v>0</v>
      </c>
      <c r="M162" s="21">
        <v>0</v>
      </c>
      <c r="N162" s="21">
        <v>0</v>
      </c>
      <c r="O162" s="21">
        <v>0</v>
      </c>
    </row>
    <row r="163" spans="1:15" x14ac:dyDescent="0.3">
      <c r="A163" s="18">
        <v>365</v>
      </c>
      <c r="B163" s="22" t="s">
        <v>173</v>
      </c>
      <c r="C163" s="20">
        <f t="shared" si="34"/>
        <v>105000</v>
      </c>
      <c r="D163" s="21">
        <v>0</v>
      </c>
      <c r="E163" s="21">
        <v>0</v>
      </c>
      <c r="F163" s="21">
        <v>0</v>
      </c>
      <c r="G163" s="21">
        <v>0</v>
      </c>
      <c r="H163" s="21">
        <v>0</v>
      </c>
      <c r="I163" s="21">
        <v>0</v>
      </c>
      <c r="J163" s="21">
        <v>0</v>
      </c>
      <c r="K163" s="21">
        <v>73500</v>
      </c>
      <c r="L163" s="21">
        <v>31500</v>
      </c>
      <c r="M163" s="21">
        <v>0</v>
      </c>
      <c r="N163" s="21">
        <v>0</v>
      </c>
      <c r="O163" s="21">
        <v>0</v>
      </c>
    </row>
    <row r="164" spans="1:15" ht="20.399999999999999" x14ac:dyDescent="0.3">
      <c r="A164" s="18">
        <v>366</v>
      </c>
      <c r="B164" s="22" t="s">
        <v>174</v>
      </c>
      <c r="C164" s="20">
        <f t="shared" si="34"/>
        <v>32722</v>
      </c>
      <c r="D164" s="21">
        <v>1624</v>
      </c>
      <c r="E164" s="21">
        <v>2134</v>
      </c>
      <c r="F164" s="21">
        <v>2202</v>
      </c>
      <c r="G164" s="21">
        <v>2925</v>
      </c>
      <c r="H164" s="21">
        <v>2891</v>
      </c>
      <c r="I164" s="21">
        <v>2843</v>
      </c>
      <c r="J164" s="21">
        <v>2959</v>
      </c>
      <c r="K164" s="21">
        <v>2994</v>
      </c>
      <c r="L164" s="21">
        <v>3098</v>
      </c>
      <c r="M164" s="21">
        <v>3063</v>
      </c>
      <c r="N164" s="21">
        <v>3168</v>
      </c>
      <c r="O164" s="21">
        <v>2821</v>
      </c>
    </row>
    <row r="165" spans="1:15" x14ac:dyDescent="0.3">
      <c r="A165" s="18">
        <v>369</v>
      </c>
      <c r="B165" s="22" t="s">
        <v>175</v>
      </c>
      <c r="C165" s="20">
        <f t="shared" si="34"/>
        <v>0</v>
      </c>
      <c r="D165" s="21">
        <v>0</v>
      </c>
      <c r="E165" s="21">
        <v>0</v>
      </c>
      <c r="F165" s="21">
        <v>0</v>
      </c>
      <c r="G165" s="21">
        <v>0</v>
      </c>
      <c r="H165" s="21">
        <v>0</v>
      </c>
      <c r="I165" s="21">
        <v>0</v>
      </c>
      <c r="J165" s="21">
        <v>0</v>
      </c>
      <c r="K165" s="21">
        <v>0</v>
      </c>
      <c r="L165" s="21">
        <v>0</v>
      </c>
      <c r="M165" s="21">
        <v>0</v>
      </c>
      <c r="N165" s="21">
        <v>0</v>
      </c>
      <c r="O165" s="23">
        <v>0</v>
      </c>
    </row>
    <row r="166" spans="1:15" x14ac:dyDescent="0.3">
      <c r="A166" s="24">
        <v>3700</v>
      </c>
      <c r="B166" s="25" t="s">
        <v>176</v>
      </c>
      <c r="C166" s="15">
        <f>SUM(D166:O166)</f>
        <v>41010</v>
      </c>
      <c r="D166" s="26">
        <f>SUM(D167:D175)</f>
        <v>2000</v>
      </c>
      <c r="E166" s="26">
        <f t="shared" ref="E166:O166" si="35">SUM(E167:E175)</f>
        <v>2000</v>
      </c>
      <c r="F166" s="26">
        <f t="shared" si="35"/>
        <v>2000</v>
      </c>
      <c r="G166" s="26">
        <f t="shared" si="35"/>
        <v>2000</v>
      </c>
      <c r="H166" s="26">
        <f t="shared" si="35"/>
        <v>2000</v>
      </c>
      <c r="I166" s="26">
        <f t="shared" si="35"/>
        <v>2000</v>
      </c>
      <c r="J166" s="26">
        <f t="shared" si="35"/>
        <v>2000</v>
      </c>
      <c r="K166" s="26">
        <f t="shared" si="35"/>
        <v>13410</v>
      </c>
      <c r="L166" s="26">
        <f t="shared" si="35"/>
        <v>7600</v>
      </c>
      <c r="M166" s="26">
        <f t="shared" si="35"/>
        <v>2000</v>
      </c>
      <c r="N166" s="26">
        <f t="shared" si="35"/>
        <v>2000</v>
      </c>
      <c r="O166" s="27">
        <f t="shared" si="35"/>
        <v>2000</v>
      </c>
    </row>
    <row r="167" spans="1:15" x14ac:dyDescent="0.3">
      <c r="A167" s="18">
        <v>371</v>
      </c>
      <c r="B167" s="22" t="s">
        <v>177</v>
      </c>
      <c r="C167" s="20">
        <f t="shared" ref="C167:C230" si="36">SUM(D167:O167)</f>
        <v>17010</v>
      </c>
      <c r="D167" s="21"/>
      <c r="E167" s="21"/>
      <c r="F167" s="21"/>
      <c r="G167" s="21"/>
      <c r="H167" s="21"/>
      <c r="I167" s="21"/>
      <c r="J167" s="21"/>
      <c r="K167" s="21">
        <v>11410</v>
      </c>
      <c r="L167" s="21">
        <v>5600</v>
      </c>
      <c r="M167" s="21">
        <v>0</v>
      </c>
      <c r="N167" s="21"/>
      <c r="O167" s="21"/>
    </row>
    <row r="168" spans="1:15" x14ac:dyDescent="0.3">
      <c r="A168" s="18">
        <v>372</v>
      </c>
      <c r="B168" s="22" t="s">
        <v>178</v>
      </c>
      <c r="C168" s="20">
        <f t="shared" si="36"/>
        <v>0</v>
      </c>
      <c r="D168" s="21">
        <v>0</v>
      </c>
      <c r="E168" s="21">
        <v>0</v>
      </c>
      <c r="F168" s="21">
        <v>0</v>
      </c>
      <c r="G168" s="21">
        <v>0</v>
      </c>
      <c r="H168" s="21">
        <v>0</v>
      </c>
      <c r="I168" s="21">
        <v>0</v>
      </c>
      <c r="J168" s="21">
        <v>0</v>
      </c>
      <c r="K168" s="21">
        <v>0</v>
      </c>
      <c r="L168" s="21">
        <v>0</v>
      </c>
      <c r="M168" s="21">
        <v>0</v>
      </c>
      <c r="N168" s="21">
        <v>0</v>
      </c>
      <c r="O168" s="21">
        <v>0</v>
      </c>
    </row>
    <row r="169" spans="1:15" x14ac:dyDescent="0.3">
      <c r="A169" s="18">
        <v>373</v>
      </c>
      <c r="B169" s="22" t="s">
        <v>179</v>
      </c>
      <c r="C169" s="20">
        <f t="shared" si="36"/>
        <v>0</v>
      </c>
      <c r="D169" s="21"/>
      <c r="E169" s="21"/>
      <c r="F169" s="21"/>
      <c r="G169" s="21"/>
      <c r="H169" s="21"/>
      <c r="I169" s="21"/>
      <c r="J169" s="21"/>
      <c r="K169" s="21"/>
      <c r="L169" s="21"/>
      <c r="M169" s="21"/>
      <c r="N169" s="21"/>
      <c r="O169" s="23"/>
    </row>
    <row r="170" spans="1:15" x14ac:dyDescent="0.3">
      <c r="A170" s="18">
        <v>374</v>
      </c>
      <c r="B170" s="22" t="s">
        <v>180</v>
      </c>
      <c r="C170" s="20">
        <f t="shared" si="36"/>
        <v>0</v>
      </c>
      <c r="D170" s="21"/>
      <c r="E170" s="21"/>
      <c r="F170" s="21"/>
      <c r="G170" s="21"/>
      <c r="H170" s="21"/>
      <c r="I170" s="21"/>
      <c r="J170" s="21"/>
      <c r="K170" s="21"/>
      <c r="L170" s="21"/>
      <c r="M170" s="21"/>
      <c r="N170" s="21"/>
      <c r="O170" s="21"/>
    </row>
    <row r="171" spans="1:15" x14ac:dyDescent="0.3">
      <c r="A171" s="18">
        <v>375</v>
      </c>
      <c r="B171" s="22" t="s">
        <v>181</v>
      </c>
      <c r="C171" s="20">
        <f t="shared" si="36"/>
        <v>14400</v>
      </c>
      <c r="D171" s="21">
        <v>1200</v>
      </c>
      <c r="E171" s="21">
        <v>1200</v>
      </c>
      <c r="F171" s="21">
        <v>1200</v>
      </c>
      <c r="G171" s="21">
        <v>1200</v>
      </c>
      <c r="H171" s="21">
        <v>1200</v>
      </c>
      <c r="I171" s="21">
        <v>1200</v>
      </c>
      <c r="J171" s="21">
        <v>1200</v>
      </c>
      <c r="K171" s="21">
        <v>1200</v>
      </c>
      <c r="L171" s="21">
        <v>1200</v>
      </c>
      <c r="M171" s="21">
        <v>1200</v>
      </c>
      <c r="N171" s="21">
        <v>1200</v>
      </c>
      <c r="O171" s="21">
        <v>1200</v>
      </c>
    </row>
    <row r="172" spans="1:15" x14ac:dyDescent="0.3">
      <c r="A172" s="18">
        <v>376</v>
      </c>
      <c r="B172" s="22" t="s">
        <v>182</v>
      </c>
      <c r="C172" s="20">
        <f t="shared" si="36"/>
        <v>0</v>
      </c>
      <c r="D172" s="21"/>
      <c r="E172" s="21"/>
      <c r="F172" s="21"/>
      <c r="G172" s="21"/>
      <c r="H172" s="21"/>
      <c r="I172" s="21"/>
      <c r="J172" s="21"/>
      <c r="K172" s="21"/>
      <c r="L172" s="21"/>
      <c r="M172" s="21"/>
      <c r="N172" s="21"/>
      <c r="O172" s="21"/>
    </row>
    <row r="173" spans="1:15" x14ac:dyDescent="0.3">
      <c r="A173" s="18">
        <v>377</v>
      </c>
      <c r="B173" s="22" t="s">
        <v>183</v>
      </c>
      <c r="C173" s="20">
        <f t="shared" si="36"/>
        <v>0</v>
      </c>
      <c r="D173" s="21"/>
      <c r="E173" s="21"/>
      <c r="F173" s="21"/>
      <c r="G173" s="21"/>
      <c r="H173" s="21"/>
      <c r="I173" s="21"/>
      <c r="J173" s="21"/>
      <c r="K173" s="21"/>
      <c r="L173" s="21"/>
      <c r="M173" s="21"/>
      <c r="N173" s="21"/>
      <c r="O173" s="23"/>
    </row>
    <row r="174" spans="1:15" x14ac:dyDescent="0.3">
      <c r="A174" s="18">
        <v>378</v>
      </c>
      <c r="B174" s="22" t="s">
        <v>184</v>
      </c>
      <c r="C174" s="20">
        <f t="shared" si="36"/>
        <v>0</v>
      </c>
      <c r="D174" s="21"/>
      <c r="E174" s="21"/>
      <c r="F174" s="21"/>
      <c r="G174" s="21"/>
      <c r="H174" s="21"/>
      <c r="I174" s="21"/>
      <c r="J174" s="21"/>
      <c r="K174" s="21"/>
      <c r="L174" s="21"/>
      <c r="M174" s="21"/>
      <c r="N174" s="21"/>
      <c r="O174" s="23"/>
    </row>
    <row r="175" spans="1:15" x14ac:dyDescent="0.3">
      <c r="A175" s="18">
        <v>379</v>
      </c>
      <c r="B175" s="22" t="s">
        <v>185</v>
      </c>
      <c r="C175" s="20">
        <f t="shared" si="36"/>
        <v>9600</v>
      </c>
      <c r="D175" s="21">
        <v>800</v>
      </c>
      <c r="E175" s="21">
        <v>800</v>
      </c>
      <c r="F175" s="21">
        <v>800</v>
      </c>
      <c r="G175" s="21">
        <v>800</v>
      </c>
      <c r="H175" s="21">
        <v>800</v>
      </c>
      <c r="I175" s="21">
        <v>800</v>
      </c>
      <c r="J175" s="21">
        <v>800</v>
      </c>
      <c r="K175" s="21">
        <v>800</v>
      </c>
      <c r="L175" s="21">
        <v>800</v>
      </c>
      <c r="M175" s="21">
        <v>800</v>
      </c>
      <c r="N175" s="21">
        <v>800</v>
      </c>
      <c r="O175" s="21">
        <v>800</v>
      </c>
    </row>
    <row r="176" spans="1:15" x14ac:dyDescent="0.3">
      <c r="A176" s="24">
        <v>3800</v>
      </c>
      <c r="B176" s="25" t="s">
        <v>186</v>
      </c>
      <c r="C176" s="15">
        <f t="shared" si="36"/>
        <v>1914014</v>
      </c>
      <c r="D176" s="26">
        <f>SUM(D177:D181)</f>
        <v>129424</v>
      </c>
      <c r="E176" s="26">
        <f t="shared" ref="E176:O176" si="37">SUM(E177:E181)</f>
        <v>64014</v>
      </c>
      <c r="F176" s="26">
        <f t="shared" si="37"/>
        <v>91960</v>
      </c>
      <c r="G176" s="26">
        <f t="shared" si="37"/>
        <v>166994</v>
      </c>
      <c r="H176" s="26">
        <f t="shared" si="37"/>
        <v>208669</v>
      </c>
      <c r="I176" s="26">
        <f t="shared" si="37"/>
        <v>144892</v>
      </c>
      <c r="J176" s="26">
        <f t="shared" si="37"/>
        <v>22233</v>
      </c>
      <c r="K176" s="26">
        <f t="shared" si="37"/>
        <v>84288</v>
      </c>
      <c r="L176" s="26">
        <f t="shared" si="37"/>
        <v>188100</v>
      </c>
      <c r="M176" s="26">
        <f t="shared" si="37"/>
        <v>418669</v>
      </c>
      <c r="N176" s="26">
        <f t="shared" si="37"/>
        <v>144879</v>
      </c>
      <c r="O176" s="27">
        <f t="shared" si="37"/>
        <v>249892</v>
      </c>
    </row>
    <row r="177" spans="1:15" x14ac:dyDescent="0.3">
      <c r="A177" s="18">
        <v>381</v>
      </c>
      <c r="B177" s="22" t="s">
        <v>187</v>
      </c>
      <c r="C177" s="20">
        <f t="shared" si="36"/>
        <v>0</v>
      </c>
      <c r="D177" s="21"/>
      <c r="E177" s="21"/>
      <c r="F177" s="21"/>
      <c r="G177" s="21"/>
      <c r="H177" s="21"/>
      <c r="I177" s="21"/>
      <c r="J177" s="21"/>
      <c r="K177" s="21"/>
      <c r="L177" s="21"/>
      <c r="M177" s="21"/>
      <c r="N177" s="21"/>
      <c r="O177" s="21"/>
    </row>
    <row r="178" spans="1:15" x14ac:dyDescent="0.3">
      <c r="A178" s="18">
        <v>382</v>
      </c>
      <c r="B178" s="22" t="s">
        <v>188</v>
      </c>
      <c r="C178" s="20">
        <f t="shared" si="36"/>
        <v>1914014</v>
      </c>
      <c r="D178" s="21">
        <v>129424</v>
      </c>
      <c r="E178" s="21">
        <v>64014</v>
      </c>
      <c r="F178" s="21">
        <v>91960</v>
      </c>
      <c r="G178" s="21">
        <v>166994</v>
      </c>
      <c r="H178" s="21">
        <v>208669</v>
      </c>
      <c r="I178" s="21">
        <v>144892</v>
      </c>
      <c r="J178" s="21">
        <v>22233</v>
      </c>
      <c r="K178" s="21">
        <v>84288</v>
      </c>
      <c r="L178" s="21">
        <v>188100</v>
      </c>
      <c r="M178" s="21">
        <v>418669</v>
      </c>
      <c r="N178" s="21">
        <v>144879</v>
      </c>
      <c r="O178" s="21">
        <v>249892</v>
      </c>
    </row>
    <row r="179" spans="1:15" x14ac:dyDescent="0.3">
      <c r="A179" s="18">
        <v>383</v>
      </c>
      <c r="B179" s="22" t="s">
        <v>189</v>
      </c>
      <c r="C179" s="20">
        <f t="shared" si="36"/>
        <v>0</v>
      </c>
      <c r="D179" s="21"/>
      <c r="E179" s="21"/>
      <c r="F179" s="21"/>
      <c r="G179" s="21"/>
      <c r="H179" s="21"/>
      <c r="I179" s="21"/>
      <c r="J179" s="21"/>
      <c r="K179" s="21"/>
      <c r="L179" s="21"/>
      <c r="M179" s="21"/>
      <c r="N179" s="21"/>
      <c r="O179" s="21"/>
    </row>
    <row r="180" spans="1:15" x14ac:dyDescent="0.3">
      <c r="A180" s="18">
        <v>384</v>
      </c>
      <c r="B180" s="22" t="s">
        <v>190</v>
      </c>
      <c r="C180" s="20">
        <f t="shared" si="36"/>
        <v>0</v>
      </c>
      <c r="D180" s="21"/>
      <c r="E180" s="21"/>
      <c r="F180" s="21"/>
      <c r="G180" s="21"/>
      <c r="H180" s="21"/>
      <c r="I180" s="21"/>
      <c r="J180" s="21"/>
      <c r="K180" s="21"/>
      <c r="L180" s="21"/>
      <c r="M180" s="21"/>
      <c r="N180" s="21"/>
      <c r="O180" s="21"/>
    </row>
    <row r="181" spans="1:15" x14ac:dyDescent="0.3">
      <c r="A181" s="18">
        <v>385</v>
      </c>
      <c r="B181" s="22" t="s">
        <v>191</v>
      </c>
      <c r="C181" s="20">
        <f t="shared" si="36"/>
        <v>0</v>
      </c>
      <c r="D181" s="21"/>
      <c r="E181" s="21"/>
      <c r="F181" s="21"/>
      <c r="G181" s="21"/>
      <c r="H181" s="21"/>
      <c r="I181" s="21"/>
      <c r="J181" s="21"/>
      <c r="K181" s="21"/>
      <c r="L181" s="21"/>
      <c r="M181" s="21"/>
      <c r="N181" s="21"/>
      <c r="O181" s="21"/>
    </row>
    <row r="182" spans="1:15" x14ac:dyDescent="0.3">
      <c r="A182" s="24">
        <v>3900</v>
      </c>
      <c r="B182" s="25" t="s">
        <v>192</v>
      </c>
      <c r="C182" s="15">
        <f t="shared" si="36"/>
        <v>1397995</v>
      </c>
      <c r="D182" s="26">
        <f>SUM(D183:D191)</f>
        <v>232900</v>
      </c>
      <c r="E182" s="26">
        <f t="shared" ref="E182:O182" si="38">SUM(E183:E191)</f>
        <v>90000</v>
      </c>
      <c r="F182" s="26">
        <f t="shared" si="38"/>
        <v>90000</v>
      </c>
      <c r="G182" s="26">
        <f t="shared" si="38"/>
        <v>148365</v>
      </c>
      <c r="H182" s="26">
        <f t="shared" si="38"/>
        <v>90000</v>
      </c>
      <c r="I182" s="26">
        <f t="shared" si="38"/>
        <v>90000</v>
      </c>
      <c r="J182" s="26">
        <f t="shared" si="38"/>
        <v>148365</v>
      </c>
      <c r="K182" s="26">
        <f t="shared" si="38"/>
        <v>90000</v>
      </c>
      <c r="L182" s="26">
        <f t="shared" si="38"/>
        <v>90000</v>
      </c>
      <c r="M182" s="26">
        <f t="shared" si="38"/>
        <v>148365</v>
      </c>
      <c r="N182" s="26">
        <f t="shared" si="38"/>
        <v>90000</v>
      </c>
      <c r="O182" s="27">
        <f t="shared" si="38"/>
        <v>90000</v>
      </c>
    </row>
    <row r="183" spans="1:15" x14ac:dyDescent="0.3">
      <c r="A183" s="18">
        <v>391</v>
      </c>
      <c r="B183" s="22" t="s">
        <v>193</v>
      </c>
      <c r="C183" s="20">
        <f t="shared" si="36"/>
        <v>15000</v>
      </c>
      <c r="D183" s="21">
        <v>15000</v>
      </c>
      <c r="E183" s="21"/>
      <c r="F183" s="21">
        <v>0</v>
      </c>
      <c r="G183" s="21">
        <v>0</v>
      </c>
      <c r="H183" s="21">
        <v>0</v>
      </c>
      <c r="I183" s="21">
        <v>0</v>
      </c>
      <c r="J183" s="21">
        <v>0</v>
      </c>
      <c r="K183" s="21">
        <v>0</v>
      </c>
      <c r="L183" s="21">
        <v>0</v>
      </c>
      <c r="M183" s="21"/>
      <c r="N183" s="21">
        <v>0</v>
      </c>
      <c r="O183" s="21">
        <v>0</v>
      </c>
    </row>
    <row r="184" spans="1:15" x14ac:dyDescent="0.3">
      <c r="A184" s="18">
        <v>392</v>
      </c>
      <c r="B184" s="22" t="s">
        <v>194</v>
      </c>
      <c r="C184" s="20">
        <f t="shared" si="36"/>
        <v>302995</v>
      </c>
      <c r="D184" s="21">
        <v>127900</v>
      </c>
      <c r="E184" s="21">
        <v>0</v>
      </c>
      <c r="F184" s="21">
        <v>0</v>
      </c>
      <c r="G184" s="21">
        <v>58365</v>
      </c>
      <c r="H184" s="21">
        <v>0</v>
      </c>
      <c r="I184" s="21"/>
      <c r="J184" s="21">
        <v>58365</v>
      </c>
      <c r="K184" s="21">
        <v>0</v>
      </c>
      <c r="L184" s="21">
        <v>0</v>
      </c>
      <c r="M184" s="21">
        <v>58365</v>
      </c>
      <c r="N184" s="21">
        <v>0</v>
      </c>
      <c r="O184" s="21">
        <v>0</v>
      </c>
    </row>
    <row r="185" spans="1:15" x14ac:dyDescent="0.3">
      <c r="A185" s="18">
        <v>393</v>
      </c>
      <c r="B185" s="22" t="s">
        <v>195</v>
      </c>
      <c r="C185" s="20">
        <f t="shared" si="36"/>
        <v>0</v>
      </c>
      <c r="D185" s="21"/>
      <c r="E185" s="21"/>
      <c r="F185" s="21"/>
      <c r="G185" s="21"/>
      <c r="H185" s="21"/>
      <c r="I185" s="21"/>
      <c r="J185" s="21"/>
      <c r="K185" s="21"/>
      <c r="L185" s="21"/>
      <c r="M185" s="21"/>
      <c r="N185" s="21"/>
      <c r="O185" s="23"/>
    </row>
    <row r="186" spans="1:15" x14ac:dyDescent="0.3">
      <c r="A186" s="18">
        <v>394</v>
      </c>
      <c r="B186" s="38" t="s">
        <v>196</v>
      </c>
      <c r="C186" s="20">
        <f t="shared" si="36"/>
        <v>1080000</v>
      </c>
      <c r="D186" s="21">
        <v>90000</v>
      </c>
      <c r="E186" s="21">
        <v>90000</v>
      </c>
      <c r="F186" s="21">
        <v>90000</v>
      </c>
      <c r="G186" s="21">
        <v>90000</v>
      </c>
      <c r="H186" s="21">
        <v>90000</v>
      </c>
      <c r="I186" s="21">
        <v>90000</v>
      </c>
      <c r="J186" s="21">
        <v>90000</v>
      </c>
      <c r="K186" s="21">
        <v>90000</v>
      </c>
      <c r="L186" s="21">
        <v>90000</v>
      </c>
      <c r="M186" s="21">
        <v>90000</v>
      </c>
      <c r="N186" s="21">
        <v>90000</v>
      </c>
      <c r="O186" s="21">
        <v>90000</v>
      </c>
    </row>
    <row r="187" spans="1:15" x14ac:dyDescent="0.3">
      <c r="A187" s="18">
        <v>395</v>
      </c>
      <c r="B187" s="22" t="s">
        <v>197</v>
      </c>
      <c r="C187" s="20">
        <f t="shared" si="36"/>
        <v>0</v>
      </c>
      <c r="D187" s="21"/>
      <c r="E187" s="21"/>
      <c r="F187" s="21"/>
      <c r="G187" s="21"/>
      <c r="H187" s="21"/>
      <c r="I187" s="21"/>
      <c r="J187" s="21"/>
      <c r="K187" s="21"/>
      <c r="L187" s="21"/>
      <c r="M187" s="21"/>
      <c r="N187" s="21"/>
      <c r="O187" s="21"/>
    </row>
    <row r="188" spans="1:15" x14ac:dyDescent="0.3">
      <c r="A188" s="18">
        <v>396</v>
      </c>
      <c r="B188" s="22" t="s">
        <v>198</v>
      </c>
      <c r="C188" s="20">
        <f t="shared" si="36"/>
        <v>0</v>
      </c>
      <c r="D188" s="21"/>
      <c r="E188" s="21"/>
      <c r="F188" s="21"/>
      <c r="G188" s="21"/>
      <c r="H188" s="21"/>
      <c r="I188" s="21"/>
      <c r="J188" s="21"/>
      <c r="K188" s="21"/>
      <c r="L188" s="21"/>
      <c r="M188" s="21"/>
      <c r="N188" s="21"/>
      <c r="O188" s="23"/>
    </row>
    <row r="189" spans="1:15" x14ac:dyDescent="0.3">
      <c r="A189" s="18">
        <v>397</v>
      </c>
      <c r="B189" s="22" t="s">
        <v>199</v>
      </c>
      <c r="C189" s="20">
        <f t="shared" si="36"/>
        <v>0</v>
      </c>
      <c r="D189" s="21"/>
      <c r="E189" s="21"/>
      <c r="F189" s="21"/>
      <c r="G189" s="21"/>
      <c r="H189" s="21"/>
      <c r="I189" s="21"/>
      <c r="J189" s="21"/>
      <c r="K189" s="21"/>
      <c r="L189" s="21"/>
      <c r="M189" s="21"/>
      <c r="N189" s="21"/>
      <c r="O189" s="23"/>
    </row>
    <row r="190" spans="1:15" x14ac:dyDescent="0.3">
      <c r="A190" s="18">
        <v>398</v>
      </c>
      <c r="B190" s="22" t="s">
        <v>200</v>
      </c>
      <c r="C190" s="20">
        <f t="shared" si="36"/>
        <v>0</v>
      </c>
      <c r="D190" s="21"/>
      <c r="E190" s="21"/>
      <c r="F190" s="21"/>
      <c r="G190" s="21"/>
      <c r="H190" s="21"/>
      <c r="I190" s="21"/>
      <c r="J190" s="21"/>
      <c r="K190" s="21"/>
      <c r="L190" s="21"/>
      <c r="M190" s="21"/>
      <c r="N190" s="21"/>
      <c r="O190" s="23"/>
    </row>
    <row r="191" spans="1:15" x14ac:dyDescent="0.3">
      <c r="A191" s="18">
        <v>399</v>
      </c>
      <c r="B191" s="22" t="s">
        <v>201</v>
      </c>
      <c r="C191" s="20">
        <f t="shared" si="36"/>
        <v>0</v>
      </c>
      <c r="D191" s="21"/>
      <c r="E191" s="21"/>
      <c r="F191" s="21"/>
      <c r="G191" s="21"/>
      <c r="H191" s="21"/>
      <c r="I191" s="21"/>
      <c r="J191" s="21"/>
      <c r="K191" s="21"/>
      <c r="L191" s="21"/>
      <c r="M191" s="21"/>
      <c r="N191" s="21"/>
      <c r="O191" s="23"/>
    </row>
    <row r="192" spans="1:15" x14ac:dyDescent="0.3">
      <c r="A192" s="33">
        <v>4000</v>
      </c>
      <c r="B192" s="34" t="s">
        <v>202</v>
      </c>
      <c r="C192" s="10">
        <f t="shared" si="36"/>
        <v>9977421</v>
      </c>
      <c r="D192" s="35">
        <f>D193+D203+D209+D219+D228+D232+D239+D241+D247</f>
        <v>635657</v>
      </c>
      <c r="E192" s="35">
        <f t="shared" ref="E192:O192" si="39">E193+E203+E209+E219+E228+E232+E239+E241+E247</f>
        <v>845234</v>
      </c>
      <c r="F192" s="35">
        <f t="shared" si="39"/>
        <v>845234</v>
      </c>
      <c r="G192" s="35">
        <f t="shared" si="39"/>
        <v>845234</v>
      </c>
      <c r="H192" s="35">
        <f t="shared" si="39"/>
        <v>845234</v>
      </c>
      <c r="I192" s="35">
        <f t="shared" si="39"/>
        <v>845234</v>
      </c>
      <c r="J192" s="35">
        <f t="shared" si="39"/>
        <v>845234</v>
      </c>
      <c r="K192" s="35">
        <f t="shared" si="39"/>
        <v>845234</v>
      </c>
      <c r="L192" s="35">
        <f t="shared" si="39"/>
        <v>845234</v>
      </c>
      <c r="M192" s="35">
        <f t="shared" si="39"/>
        <v>845234</v>
      </c>
      <c r="N192" s="35">
        <f t="shared" si="39"/>
        <v>845234</v>
      </c>
      <c r="O192" s="36">
        <f t="shared" si="39"/>
        <v>889424</v>
      </c>
    </row>
    <row r="193" spans="1:18" x14ac:dyDescent="0.3">
      <c r="A193" s="32">
        <v>4100</v>
      </c>
      <c r="B193" s="39" t="s">
        <v>203</v>
      </c>
      <c r="C193" s="15">
        <f t="shared" si="36"/>
        <v>0</v>
      </c>
      <c r="D193" s="26">
        <f>SUM(D194:D202)</f>
        <v>0</v>
      </c>
      <c r="E193" s="26">
        <f t="shared" ref="E193:O193" si="40">SUM(E194:E202)</f>
        <v>0</v>
      </c>
      <c r="F193" s="26">
        <f t="shared" si="40"/>
        <v>0</v>
      </c>
      <c r="G193" s="26">
        <f t="shared" si="40"/>
        <v>0</v>
      </c>
      <c r="H193" s="26">
        <f t="shared" si="40"/>
        <v>0</v>
      </c>
      <c r="I193" s="26">
        <f t="shared" si="40"/>
        <v>0</v>
      </c>
      <c r="J193" s="26">
        <f t="shared" si="40"/>
        <v>0</v>
      </c>
      <c r="K193" s="26">
        <f t="shared" si="40"/>
        <v>0</v>
      </c>
      <c r="L193" s="26">
        <f t="shared" si="40"/>
        <v>0</v>
      </c>
      <c r="M193" s="26">
        <f t="shared" si="40"/>
        <v>0</v>
      </c>
      <c r="N193" s="26">
        <f t="shared" si="40"/>
        <v>0</v>
      </c>
      <c r="O193" s="27">
        <f t="shared" si="40"/>
        <v>0</v>
      </c>
    </row>
    <row r="194" spans="1:18" x14ac:dyDescent="0.3">
      <c r="A194" s="18">
        <v>411</v>
      </c>
      <c r="B194" s="22" t="s">
        <v>204</v>
      </c>
      <c r="C194" s="20">
        <f t="shared" si="36"/>
        <v>0</v>
      </c>
      <c r="D194" s="40">
        <v>0</v>
      </c>
      <c r="E194" s="40">
        <v>0</v>
      </c>
      <c r="F194" s="40">
        <v>0</v>
      </c>
      <c r="G194" s="40">
        <v>0</v>
      </c>
      <c r="H194" s="40">
        <v>0</v>
      </c>
      <c r="I194" s="40">
        <v>0</v>
      </c>
      <c r="J194" s="40">
        <v>0</v>
      </c>
      <c r="K194" s="40">
        <v>0</v>
      </c>
      <c r="L194" s="40">
        <v>0</v>
      </c>
      <c r="M194" s="40">
        <v>0</v>
      </c>
      <c r="N194" s="40">
        <v>0</v>
      </c>
      <c r="O194" s="41">
        <v>0</v>
      </c>
    </row>
    <row r="195" spans="1:18" x14ac:dyDescent="0.3">
      <c r="A195" s="18">
        <v>412</v>
      </c>
      <c r="B195" s="22" t="s">
        <v>205</v>
      </c>
      <c r="C195" s="20">
        <f t="shared" si="36"/>
        <v>0</v>
      </c>
      <c r="D195" s="40">
        <v>0</v>
      </c>
      <c r="E195" s="40">
        <v>0</v>
      </c>
      <c r="F195" s="40">
        <v>0</v>
      </c>
      <c r="G195" s="40">
        <v>0</v>
      </c>
      <c r="H195" s="40">
        <v>0</v>
      </c>
      <c r="I195" s="40">
        <v>0</v>
      </c>
      <c r="J195" s="40">
        <v>0</v>
      </c>
      <c r="K195" s="40">
        <v>0</v>
      </c>
      <c r="L195" s="40">
        <v>0</v>
      </c>
      <c r="M195" s="40">
        <v>0</v>
      </c>
      <c r="N195" s="40">
        <v>0</v>
      </c>
      <c r="O195" s="41">
        <v>0</v>
      </c>
    </row>
    <row r="196" spans="1:18" x14ac:dyDescent="0.3">
      <c r="A196" s="18">
        <v>413</v>
      </c>
      <c r="B196" s="22" t="s">
        <v>206</v>
      </c>
      <c r="C196" s="20">
        <f t="shared" si="36"/>
        <v>0</v>
      </c>
      <c r="D196" s="40">
        <v>0</v>
      </c>
      <c r="E196" s="40">
        <v>0</v>
      </c>
      <c r="F196" s="40">
        <v>0</v>
      </c>
      <c r="G196" s="40">
        <v>0</v>
      </c>
      <c r="H196" s="40">
        <v>0</v>
      </c>
      <c r="I196" s="40">
        <v>0</v>
      </c>
      <c r="J196" s="40">
        <v>0</v>
      </c>
      <c r="K196" s="40">
        <v>0</v>
      </c>
      <c r="L196" s="40">
        <v>0</v>
      </c>
      <c r="M196" s="40">
        <v>0</v>
      </c>
      <c r="N196" s="40">
        <v>0</v>
      </c>
      <c r="O196" s="41">
        <v>0</v>
      </c>
    </row>
    <row r="197" spans="1:18" x14ac:dyDescent="0.3">
      <c r="A197" s="18">
        <v>414</v>
      </c>
      <c r="B197" s="22" t="s">
        <v>207</v>
      </c>
      <c r="C197" s="20">
        <f t="shared" si="36"/>
        <v>0</v>
      </c>
      <c r="D197" s="40">
        <v>0</v>
      </c>
      <c r="E197" s="40">
        <v>0</v>
      </c>
      <c r="F197" s="40">
        <v>0</v>
      </c>
      <c r="G197" s="40">
        <v>0</v>
      </c>
      <c r="H197" s="40">
        <v>0</v>
      </c>
      <c r="I197" s="40">
        <v>0</v>
      </c>
      <c r="J197" s="40">
        <v>0</v>
      </c>
      <c r="K197" s="40">
        <v>0</v>
      </c>
      <c r="L197" s="40">
        <v>0</v>
      </c>
      <c r="M197" s="40">
        <v>0</v>
      </c>
      <c r="N197" s="40">
        <v>0</v>
      </c>
      <c r="O197" s="41">
        <v>0</v>
      </c>
    </row>
    <row r="198" spans="1:18" ht="20.399999999999999" x14ac:dyDescent="0.3">
      <c r="A198" s="18">
        <v>415</v>
      </c>
      <c r="B198" s="22" t="s">
        <v>208</v>
      </c>
      <c r="C198" s="20">
        <f t="shared" si="36"/>
        <v>0</v>
      </c>
      <c r="D198" s="40">
        <v>0</v>
      </c>
      <c r="E198" s="40">
        <v>0</v>
      </c>
      <c r="F198" s="40">
        <v>0</v>
      </c>
      <c r="G198" s="40">
        <v>0</v>
      </c>
      <c r="H198" s="40">
        <v>0</v>
      </c>
      <c r="I198" s="40">
        <v>0</v>
      </c>
      <c r="J198" s="40">
        <v>0</v>
      </c>
      <c r="K198" s="40">
        <v>0</v>
      </c>
      <c r="L198" s="40">
        <v>0</v>
      </c>
      <c r="M198" s="40">
        <v>0</v>
      </c>
      <c r="N198" s="40">
        <v>0</v>
      </c>
      <c r="O198" s="41">
        <v>0</v>
      </c>
    </row>
    <row r="199" spans="1:18" ht="20.399999999999999" x14ac:dyDescent="0.3">
      <c r="A199" s="18">
        <v>416</v>
      </c>
      <c r="B199" s="22" t="s">
        <v>209</v>
      </c>
      <c r="C199" s="20">
        <f t="shared" si="36"/>
        <v>0</v>
      </c>
      <c r="D199" s="40">
        <v>0</v>
      </c>
      <c r="E199" s="40">
        <v>0</v>
      </c>
      <c r="F199" s="40">
        <v>0</v>
      </c>
      <c r="G199" s="40">
        <v>0</v>
      </c>
      <c r="H199" s="40">
        <v>0</v>
      </c>
      <c r="I199" s="40">
        <v>0</v>
      </c>
      <c r="J199" s="40">
        <v>0</v>
      </c>
      <c r="K199" s="40">
        <v>0</v>
      </c>
      <c r="L199" s="40">
        <v>0</v>
      </c>
      <c r="M199" s="40">
        <v>0</v>
      </c>
      <c r="N199" s="40">
        <v>0</v>
      </c>
      <c r="O199" s="41">
        <v>0</v>
      </c>
    </row>
    <row r="200" spans="1:18" ht="20.399999999999999" x14ac:dyDescent="0.3">
      <c r="A200" s="18">
        <v>417</v>
      </c>
      <c r="B200" s="22" t="s">
        <v>210</v>
      </c>
      <c r="C200" s="20">
        <f t="shared" si="36"/>
        <v>0</v>
      </c>
      <c r="D200" s="40">
        <v>0</v>
      </c>
      <c r="E200" s="40">
        <v>0</v>
      </c>
      <c r="F200" s="40">
        <v>0</v>
      </c>
      <c r="G200" s="40">
        <v>0</v>
      </c>
      <c r="H200" s="40">
        <v>0</v>
      </c>
      <c r="I200" s="40">
        <v>0</v>
      </c>
      <c r="J200" s="40">
        <v>0</v>
      </c>
      <c r="K200" s="40">
        <v>0</v>
      </c>
      <c r="L200" s="40">
        <v>0</v>
      </c>
      <c r="M200" s="40">
        <v>0</v>
      </c>
      <c r="N200" s="40">
        <v>0</v>
      </c>
      <c r="O200" s="41">
        <v>0</v>
      </c>
    </row>
    <row r="201" spans="1:18" ht="20.399999999999999" x14ac:dyDescent="0.3">
      <c r="A201" s="18">
        <v>418</v>
      </c>
      <c r="B201" s="22" t="s">
        <v>211</v>
      </c>
      <c r="C201" s="20">
        <f t="shared" si="36"/>
        <v>0</v>
      </c>
      <c r="D201" s="40">
        <v>0</v>
      </c>
      <c r="E201" s="40">
        <v>0</v>
      </c>
      <c r="F201" s="40">
        <v>0</v>
      </c>
      <c r="G201" s="40">
        <v>0</v>
      </c>
      <c r="H201" s="40">
        <v>0</v>
      </c>
      <c r="I201" s="40">
        <v>0</v>
      </c>
      <c r="J201" s="40">
        <v>0</v>
      </c>
      <c r="K201" s="40">
        <v>0</v>
      </c>
      <c r="L201" s="40">
        <v>0</v>
      </c>
      <c r="M201" s="40">
        <v>0</v>
      </c>
      <c r="N201" s="40">
        <v>0</v>
      </c>
      <c r="O201" s="41">
        <v>0</v>
      </c>
    </row>
    <row r="202" spans="1:18" x14ac:dyDescent="0.3">
      <c r="A202" s="18">
        <v>419</v>
      </c>
      <c r="B202" s="22" t="s">
        <v>212</v>
      </c>
      <c r="C202" s="20">
        <f t="shared" si="36"/>
        <v>0</v>
      </c>
      <c r="D202" s="40">
        <v>0</v>
      </c>
      <c r="E202" s="40">
        <v>0</v>
      </c>
      <c r="F202" s="40">
        <v>0</v>
      </c>
      <c r="G202" s="40">
        <v>0</v>
      </c>
      <c r="H202" s="40">
        <v>0</v>
      </c>
      <c r="I202" s="40">
        <v>0</v>
      </c>
      <c r="J202" s="40">
        <v>0</v>
      </c>
      <c r="K202" s="40">
        <v>0</v>
      </c>
      <c r="L202" s="40">
        <v>0</v>
      </c>
      <c r="M202" s="40">
        <v>0</v>
      </c>
      <c r="N202" s="40">
        <v>0</v>
      </c>
      <c r="O202" s="41">
        <v>0</v>
      </c>
    </row>
    <row r="203" spans="1:18" x14ac:dyDescent="0.3">
      <c r="A203" s="24">
        <v>4200</v>
      </c>
      <c r="B203" s="25" t="s">
        <v>213</v>
      </c>
      <c r="C203" s="15">
        <f t="shared" si="36"/>
        <v>3344328</v>
      </c>
      <c r="D203" s="26">
        <f>SUM(D204:D208)</f>
        <v>278694</v>
      </c>
      <c r="E203" s="26">
        <f t="shared" ref="E203:O203" si="41">SUM(E204:E208)</f>
        <v>278694</v>
      </c>
      <c r="F203" s="26">
        <f t="shared" si="41"/>
        <v>278694</v>
      </c>
      <c r="G203" s="26">
        <f t="shared" si="41"/>
        <v>278694</v>
      </c>
      <c r="H203" s="26">
        <f t="shared" si="41"/>
        <v>278694</v>
      </c>
      <c r="I203" s="26">
        <f t="shared" si="41"/>
        <v>278694</v>
      </c>
      <c r="J203" s="26">
        <f t="shared" si="41"/>
        <v>278694</v>
      </c>
      <c r="K203" s="26">
        <f t="shared" si="41"/>
        <v>278694</v>
      </c>
      <c r="L203" s="26">
        <f t="shared" si="41"/>
        <v>278694</v>
      </c>
      <c r="M203" s="26">
        <f t="shared" si="41"/>
        <v>278694</v>
      </c>
      <c r="N203" s="26">
        <f t="shared" si="41"/>
        <v>278694</v>
      </c>
      <c r="O203" s="27">
        <f t="shared" si="41"/>
        <v>278694</v>
      </c>
    </row>
    <row r="204" spans="1:18" s="153" customFormat="1" ht="20.399999999999999" x14ac:dyDescent="0.3">
      <c r="A204" s="18">
        <v>421</v>
      </c>
      <c r="B204" s="22" t="s">
        <v>214</v>
      </c>
      <c r="C204" s="155">
        <f t="shared" si="36"/>
        <v>3344328</v>
      </c>
      <c r="D204" s="29">
        <v>278694</v>
      </c>
      <c r="E204" s="29">
        <v>278694</v>
      </c>
      <c r="F204" s="29">
        <v>278694</v>
      </c>
      <c r="G204" s="29">
        <v>278694</v>
      </c>
      <c r="H204" s="29">
        <v>278694</v>
      </c>
      <c r="I204" s="29">
        <v>278694</v>
      </c>
      <c r="J204" s="29">
        <v>278694</v>
      </c>
      <c r="K204" s="29">
        <v>278694</v>
      </c>
      <c r="L204" s="29">
        <v>278694</v>
      </c>
      <c r="M204" s="29">
        <v>278694</v>
      </c>
      <c r="N204" s="29">
        <v>278694</v>
      </c>
      <c r="O204" s="29">
        <v>278694</v>
      </c>
      <c r="Q204" s="157"/>
      <c r="R204" s="157"/>
    </row>
    <row r="205" spans="1:18" ht="20.399999999999999" x14ac:dyDescent="0.3">
      <c r="A205" s="18">
        <v>422</v>
      </c>
      <c r="B205" s="22" t="s">
        <v>215</v>
      </c>
      <c r="C205" s="20">
        <f t="shared" si="36"/>
        <v>0</v>
      </c>
      <c r="D205" s="21">
        <v>0</v>
      </c>
      <c r="E205" s="21">
        <v>0</v>
      </c>
      <c r="F205" s="21">
        <v>0</v>
      </c>
      <c r="G205" s="21">
        <v>0</v>
      </c>
      <c r="H205" s="21">
        <v>0</v>
      </c>
      <c r="I205" s="21">
        <v>0</v>
      </c>
      <c r="J205" s="21">
        <v>0</v>
      </c>
      <c r="K205" s="21">
        <v>0</v>
      </c>
      <c r="L205" s="21">
        <v>0</v>
      </c>
      <c r="M205" s="21">
        <v>0</v>
      </c>
      <c r="N205" s="21">
        <v>0</v>
      </c>
      <c r="O205" s="23">
        <v>0</v>
      </c>
    </row>
    <row r="206" spans="1:18" ht="20.399999999999999" x14ac:dyDescent="0.3">
      <c r="A206" s="18">
        <v>423</v>
      </c>
      <c r="B206" s="22" t="s">
        <v>216</v>
      </c>
      <c r="C206" s="20">
        <f t="shared" si="36"/>
        <v>0</v>
      </c>
      <c r="D206" s="21">
        <v>0</v>
      </c>
      <c r="E206" s="21">
        <v>0</v>
      </c>
      <c r="F206" s="21">
        <v>0</v>
      </c>
      <c r="G206" s="21">
        <v>0</v>
      </c>
      <c r="H206" s="21">
        <v>0</v>
      </c>
      <c r="I206" s="21">
        <v>0</v>
      </c>
      <c r="J206" s="21">
        <v>0</v>
      </c>
      <c r="K206" s="21">
        <v>0</v>
      </c>
      <c r="L206" s="21">
        <v>0</v>
      </c>
      <c r="M206" s="21">
        <v>0</v>
      </c>
      <c r="N206" s="21">
        <v>0</v>
      </c>
      <c r="O206" s="23">
        <v>0</v>
      </c>
    </row>
    <row r="207" spans="1:18" x14ac:dyDescent="0.3">
      <c r="A207" s="18">
        <v>424</v>
      </c>
      <c r="B207" s="22" t="s">
        <v>217</v>
      </c>
      <c r="C207" s="20">
        <f t="shared" si="36"/>
        <v>0</v>
      </c>
      <c r="D207" s="21">
        <v>0</v>
      </c>
      <c r="E207" s="21">
        <v>0</v>
      </c>
      <c r="F207" s="21">
        <v>0</v>
      </c>
      <c r="G207" s="21">
        <v>0</v>
      </c>
      <c r="H207" s="21">
        <v>0</v>
      </c>
      <c r="I207" s="21">
        <v>0</v>
      </c>
      <c r="J207" s="21">
        <v>0</v>
      </c>
      <c r="K207" s="21">
        <v>0</v>
      </c>
      <c r="L207" s="21">
        <v>0</v>
      </c>
      <c r="M207" s="21">
        <v>0</v>
      </c>
      <c r="N207" s="21">
        <v>0</v>
      </c>
      <c r="O207" s="23">
        <v>0</v>
      </c>
    </row>
    <row r="208" spans="1:18" x14ac:dyDescent="0.3">
      <c r="A208" s="18">
        <v>425</v>
      </c>
      <c r="B208" s="22" t="s">
        <v>218</v>
      </c>
      <c r="C208" s="20">
        <f t="shared" si="36"/>
        <v>0</v>
      </c>
      <c r="D208" s="21">
        <v>0</v>
      </c>
      <c r="E208" s="21">
        <v>0</v>
      </c>
      <c r="F208" s="21">
        <v>0</v>
      </c>
      <c r="G208" s="21">
        <v>0</v>
      </c>
      <c r="H208" s="21">
        <v>0</v>
      </c>
      <c r="I208" s="21">
        <v>0</v>
      </c>
      <c r="J208" s="21">
        <v>0</v>
      </c>
      <c r="K208" s="21">
        <v>0</v>
      </c>
      <c r="L208" s="21">
        <v>0</v>
      </c>
      <c r="M208" s="21">
        <v>0</v>
      </c>
      <c r="N208" s="21">
        <v>0</v>
      </c>
      <c r="O208" s="23">
        <v>0</v>
      </c>
    </row>
    <row r="209" spans="1:15" x14ac:dyDescent="0.3">
      <c r="A209" s="24">
        <v>4300</v>
      </c>
      <c r="B209" s="25" t="s">
        <v>219</v>
      </c>
      <c r="C209" s="15">
        <f t="shared" si="36"/>
        <v>0</v>
      </c>
      <c r="D209" s="26">
        <f>SUM(D210:D218)</f>
        <v>0</v>
      </c>
      <c r="E209" s="26">
        <f t="shared" ref="E209:O209" si="42">SUM(E210:E218)</f>
        <v>0</v>
      </c>
      <c r="F209" s="26">
        <f t="shared" si="42"/>
        <v>0</v>
      </c>
      <c r="G209" s="26">
        <f t="shared" si="42"/>
        <v>0</v>
      </c>
      <c r="H209" s="26">
        <f t="shared" si="42"/>
        <v>0</v>
      </c>
      <c r="I209" s="26">
        <f t="shared" si="42"/>
        <v>0</v>
      </c>
      <c r="J209" s="26">
        <f t="shared" si="42"/>
        <v>0</v>
      </c>
      <c r="K209" s="26">
        <f t="shared" si="42"/>
        <v>0</v>
      </c>
      <c r="L209" s="26">
        <f t="shared" si="42"/>
        <v>0</v>
      </c>
      <c r="M209" s="26">
        <f t="shared" si="42"/>
        <v>0</v>
      </c>
      <c r="N209" s="26">
        <f t="shared" si="42"/>
        <v>0</v>
      </c>
      <c r="O209" s="27">
        <f t="shared" si="42"/>
        <v>0</v>
      </c>
    </row>
    <row r="210" spans="1:15" x14ac:dyDescent="0.3">
      <c r="A210" s="18">
        <v>431</v>
      </c>
      <c r="B210" s="22" t="s">
        <v>220</v>
      </c>
      <c r="C210" s="20">
        <f t="shared" si="36"/>
        <v>0</v>
      </c>
      <c r="D210" s="29">
        <v>0</v>
      </c>
      <c r="E210" s="29">
        <v>0</v>
      </c>
      <c r="F210" s="29">
        <v>0</v>
      </c>
      <c r="G210" s="29">
        <v>0</v>
      </c>
      <c r="H210" s="29">
        <v>0</v>
      </c>
      <c r="I210" s="29">
        <v>0</v>
      </c>
      <c r="J210" s="29">
        <v>0</v>
      </c>
      <c r="K210" s="29">
        <v>0</v>
      </c>
      <c r="L210" s="29">
        <v>0</v>
      </c>
      <c r="M210" s="29">
        <v>0</v>
      </c>
      <c r="N210" s="29">
        <v>0</v>
      </c>
      <c r="O210" s="30">
        <v>0</v>
      </c>
    </row>
    <row r="211" spans="1:15" x14ac:dyDescent="0.3">
      <c r="A211" s="18">
        <v>432</v>
      </c>
      <c r="B211" s="22" t="s">
        <v>221</v>
      </c>
      <c r="C211" s="20">
        <f t="shared" si="36"/>
        <v>0</v>
      </c>
      <c r="D211" s="29">
        <v>0</v>
      </c>
      <c r="E211" s="29">
        <v>0</v>
      </c>
      <c r="F211" s="29">
        <v>0</v>
      </c>
      <c r="G211" s="29">
        <v>0</v>
      </c>
      <c r="H211" s="29">
        <v>0</v>
      </c>
      <c r="I211" s="29">
        <v>0</v>
      </c>
      <c r="J211" s="29">
        <v>0</v>
      </c>
      <c r="K211" s="29">
        <v>0</v>
      </c>
      <c r="L211" s="29">
        <v>0</v>
      </c>
      <c r="M211" s="29">
        <v>0</v>
      </c>
      <c r="N211" s="29">
        <v>0</v>
      </c>
      <c r="O211" s="30">
        <v>0</v>
      </c>
    </row>
    <row r="212" spans="1:15" x14ac:dyDescent="0.3">
      <c r="A212" s="18">
        <v>433</v>
      </c>
      <c r="B212" s="22" t="s">
        <v>222</v>
      </c>
      <c r="C212" s="20">
        <f t="shared" si="36"/>
        <v>0</v>
      </c>
      <c r="D212" s="29">
        <v>0</v>
      </c>
      <c r="E212" s="29">
        <v>0</v>
      </c>
      <c r="F212" s="29">
        <v>0</v>
      </c>
      <c r="G212" s="29">
        <v>0</v>
      </c>
      <c r="H212" s="29">
        <v>0</v>
      </c>
      <c r="I212" s="29">
        <v>0</v>
      </c>
      <c r="J212" s="29">
        <v>0</v>
      </c>
      <c r="K212" s="29">
        <v>0</v>
      </c>
      <c r="L212" s="29">
        <v>0</v>
      </c>
      <c r="M212" s="29">
        <v>0</v>
      </c>
      <c r="N212" s="29">
        <v>0</v>
      </c>
      <c r="O212" s="30">
        <v>0</v>
      </c>
    </row>
    <row r="213" spans="1:15" x14ac:dyDescent="0.3">
      <c r="A213" s="18">
        <v>434</v>
      </c>
      <c r="B213" s="22" t="s">
        <v>223</v>
      </c>
      <c r="C213" s="20">
        <f t="shared" si="36"/>
        <v>0</v>
      </c>
      <c r="D213" s="29">
        <v>0</v>
      </c>
      <c r="E213" s="29">
        <v>0</v>
      </c>
      <c r="F213" s="29">
        <v>0</v>
      </c>
      <c r="G213" s="29">
        <v>0</v>
      </c>
      <c r="H213" s="29">
        <v>0</v>
      </c>
      <c r="I213" s="29">
        <v>0</v>
      </c>
      <c r="J213" s="29">
        <v>0</v>
      </c>
      <c r="K213" s="29">
        <v>0</v>
      </c>
      <c r="L213" s="29">
        <v>0</v>
      </c>
      <c r="M213" s="29">
        <v>0</v>
      </c>
      <c r="N213" s="29">
        <v>0</v>
      </c>
      <c r="O213" s="30">
        <v>0</v>
      </c>
    </row>
    <row r="214" spans="1:15" x14ac:dyDescent="0.3">
      <c r="A214" s="18">
        <v>435</v>
      </c>
      <c r="B214" s="22" t="s">
        <v>224</v>
      </c>
      <c r="C214" s="20">
        <f t="shared" si="36"/>
        <v>0</v>
      </c>
      <c r="D214" s="29">
        <v>0</v>
      </c>
      <c r="E214" s="29">
        <v>0</v>
      </c>
      <c r="F214" s="29">
        <v>0</v>
      </c>
      <c r="G214" s="29">
        <v>0</v>
      </c>
      <c r="H214" s="29">
        <v>0</v>
      </c>
      <c r="I214" s="29">
        <v>0</v>
      </c>
      <c r="J214" s="29">
        <v>0</v>
      </c>
      <c r="K214" s="29">
        <v>0</v>
      </c>
      <c r="L214" s="29">
        <v>0</v>
      </c>
      <c r="M214" s="29">
        <v>0</v>
      </c>
      <c r="N214" s="29">
        <v>0</v>
      </c>
      <c r="O214" s="30">
        <v>0</v>
      </c>
    </row>
    <row r="215" spans="1:15" x14ac:dyDescent="0.3">
      <c r="A215" s="18">
        <v>436</v>
      </c>
      <c r="B215" s="22" t="s">
        <v>225</v>
      </c>
      <c r="C215" s="20">
        <f t="shared" si="36"/>
        <v>0</v>
      </c>
      <c r="D215" s="29">
        <v>0</v>
      </c>
      <c r="E215" s="29">
        <v>0</v>
      </c>
      <c r="F215" s="29">
        <v>0</v>
      </c>
      <c r="G215" s="29">
        <v>0</v>
      </c>
      <c r="H215" s="29">
        <v>0</v>
      </c>
      <c r="I215" s="29">
        <v>0</v>
      </c>
      <c r="J215" s="29">
        <v>0</v>
      </c>
      <c r="K215" s="29">
        <v>0</v>
      </c>
      <c r="L215" s="29">
        <v>0</v>
      </c>
      <c r="M215" s="29">
        <v>0</v>
      </c>
      <c r="N215" s="29">
        <v>0</v>
      </c>
      <c r="O215" s="30">
        <v>0</v>
      </c>
    </row>
    <row r="216" spans="1:15" x14ac:dyDescent="0.3">
      <c r="A216" s="18">
        <v>437</v>
      </c>
      <c r="B216" s="22" t="s">
        <v>226</v>
      </c>
      <c r="C216" s="20">
        <f t="shared" si="36"/>
        <v>0</v>
      </c>
      <c r="D216" s="29">
        <v>0</v>
      </c>
      <c r="E216" s="29">
        <v>0</v>
      </c>
      <c r="F216" s="29">
        <v>0</v>
      </c>
      <c r="G216" s="29">
        <v>0</v>
      </c>
      <c r="H216" s="29">
        <v>0</v>
      </c>
      <c r="I216" s="29">
        <v>0</v>
      </c>
      <c r="J216" s="29">
        <v>0</v>
      </c>
      <c r="K216" s="29">
        <v>0</v>
      </c>
      <c r="L216" s="29">
        <v>0</v>
      </c>
      <c r="M216" s="29">
        <v>0</v>
      </c>
      <c r="N216" s="29">
        <v>0</v>
      </c>
      <c r="O216" s="30">
        <v>0</v>
      </c>
    </row>
    <row r="217" spans="1:15" x14ac:dyDescent="0.3">
      <c r="A217" s="18">
        <v>438</v>
      </c>
      <c r="B217" s="22" t="s">
        <v>227</v>
      </c>
      <c r="C217" s="20">
        <f t="shared" si="36"/>
        <v>0</v>
      </c>
      <c r="D217" s="29">
        <v>0</v>
      </c>
      <c r="E217" s="29">
        <v>0</v>
      </c>
      <c r="F217" s="29">
        <v>0</v>
      </c>
      <c r="G217" s="29">
        <v>0</v>
      </c>
      <c r="H217" s="29">
        <v>0</v>
      </c>
      <c r="I217" s="29">
        <v>0</v>
      </c>
      <c r="J217" s="29">
        <v>0</v>
      </c>
      <c r="K217" s="29">
        <v>0</v>
      </c>
      <c r="L217" s="29">
        <v>0</v>
      </c>
      <c r="M217" s="29">
        <v>0</v>
      </c>
      <c r="N217" s="29">
        <v>0</v>
      </c>
      <c r="O217" s="30">
        <v>0</v>
      </c>
    </row>
    <row r="218" spans="1:15" x14ac:dyDescent="0.3">
      <c r="A218" s="18">
        <v>439</v>
      </c>
      <c r="B218" s="22" t="s">
        <v>228</v>
      </c>
      <c r="C218" s="20">
        <f t="shared" si="36"/>
        <v>0</v>
      </c>
      <c r="D218" s="29">
        <v>0</v>
      </c>
      <c r="E218" s="29">
        <v>0</v>
      </c>
      <c r="F218" s="29">
        <v>0</v>
      </c>
      <c r="G218" s="29">
        <v>0</v>
      </c>
      <c r="H218" s="29">
        <v>0</v>
      </c>
      <c r="I218" s="29">
        <v>0</v>
      </c>
      <c r="J218" s="29">
        <v>0</v>
      </c>
      <c r="K218" s="29">
        <v>0</v>
      </c>
      <c r="L218" s="29">
        <v>0</v>
      </c>
      <c r="M218" s="29">
        <v>0</v>
      </c>
      <c r="N218" s="29">
        <v>0</v>
      </c>
      <c r="O218" s="30">
        <v>0</v>
      </c>
    </row>
    <row r="219" spans="1:15" x14ac:dyDescent="0.3">
      <c r="A219" s="24">
        <v>4400</v>
      </c>
      <c r="B219" s="25" t="s">
        <v>229</v>
      </c>
      <c r="C219" s="15">
        <f t="shared" si="36"/>
        <v>6255183</v>
      </c>
      <c r="D219" s="26">
        <f>SUM(D220:D227)</f>
        <v>329153</v>
      </c>
      <c r="E219" s="26">
        <f t="shared" ref="E219:O219" si="43">SUM(E220:E227)</f>
        <v>538730</v>
      </c>
      <c r="F219" s="26">
        <f t="shared" si="43"/>
        <v>538730</v>
      </c>
      <c r="G219" s="26">
        <f t="shared" si="43"/>
        <v>538730</v>
      </c>
      <c r="H219" s="26">
        <f t="shared" si="43"/>
        <v>538730</v>
      </c>
      <c r="I219" s="26">
        <f t="shared" si="43"/>
        <v>538730</v>
      </c>
      <c r="J219" s="26">
        <f t="shared" si="43"/>
        <v>538730</v>
      </c>
      <c r="K219" s="26">
        <f t="shared" si="43"/>
        <v>538730</v>
      </c>
      <c r="L219" s="26">
        <f t="shared" si="43"/>
        <v>538730</v>
      </c>
      <c r="M219" s="26">
        <f t="shared" si="43"/>
        <v>538730</v>
      </c>
      <c r="N219" s="26">
        <f t="shared" si="43"/>
        <v>538730</v>
      </c>
      <c r="O219" s="27">
        <f t="shared" si="43"/>
        <v>538730</v>
      </c>
    </row>
    <row r="220" spans="1:15" x14ac:dyDescent="0.3">
      <c r="A220" s="18">
        <v>441</v>
      </c>
      <c r="B220" s="22" t="s">
        <v>230</v>
      </c>
      <c r="C220" s="20">
        <f t="shared" si="36"/>
        <v>3141288</v>
      </c>
      <c r="D220" s="29">
        <v>261774</v>
      </c>
      <c r="E220" s="29">
        <v>261774</v>
      </c>
      <c r="F220" s="29">
        <v>261774</v>
      </c>
      <c r="G220" s="29">
        <v>261774</v>
      </c>
      <c r="H220" s="29">
        <v>261774</v>
      </c>
      <c r="I220" s="29">
        <v>261774</v>
      </c>
      <c r="J220" s="29">
        <v>261774</v>
      </c>
      <c r="K220" s="29">
        <v>261774</v>
      </c>
      <c r="L220" s="29">
        <v>261774</v>
      </c>
      <c r="M220" s="29">
        <v>261774</v>
      </c>
      <c r="N220" s="29">
        <v>261774</v>
      </c>
      <c r="O220" s="29">
        <v>261774</v>
      </c>
    </row>
    <row r="221" spans="1:15" x14ac:dyDescent="0.3">
      <c r="A221" s="18">
        <v>442</v>
      </c>
      <c r="B221" s="22" t="s">
        <v>231</v>
      </c>
      <c r="C221" s="20">
        <f t="shared" si="36"/>
        <v>526848</v>
      </c>
      <c r="D221" s="21">
        <v>43904</v>
      </c>
      <c r="E221" s="21">
        <v>43904</v>
      </c>
      <c r="F221" s="21">
        <v>43904</v>
      </c>
      <c r="G221" s="21">
        <v>43904</v>
      </c>
      <c r="H221" s="21">
        <v>43904</v>
      </c>
      <c r="I221" s="21">
        <v>43904</v>
      </c>
      <c r="J221" s="21">
        <v>43904</v>
      </c>
      <c r="K221" s="21">
        <v>43904</v>
      </c>
      <c r="L221" s="21">
        <v>43904</v>
      </c>
      <c r="M221" s="21">
        <v>43904</v>
      </c>
      <c r="N221" s="21">
        <v>43904</v>
      </c>
      <c r="O221" s="21">
        <v>43904</v>
      </c>
    </row>
    <row r="222" spans="1:15" x14ac:dyDescent="0.3">
      <c r="A222" s="18">
        <v>443</v>
      </c>
      <c r="B222" s="22" t="s">
        <v>232</v>
      </c>
      <c r="C222" s="20">
        <f>SUM(D222:O222)</f>
        <v>2305347</v>
      </c>
      <c r="D222" s="21" t="s">
        <v>1056</v>
      </c>
      <c r="E222" s="21">
        <v>209577</v>
      </c>
      <c r="F222" s="21">
        <v>209577</v>
      </c>
      <c r="G222" s="21">
        <v>209577</v>
      </c>
      <c r="H222" s="21">
        <v>209577</v>
      </c>
      <c r="I222" s="21">
        <v>209577</v>
      </c>
      <c r="J222" s="21">
        <v>209577</v>
      </c>
      <c r="K222" s="21">
        <v>209577</v>
      </c>
      <c r="L222" s="21">
        <v>209577</v>
      </c>
      <c r="M222" s="21">
        <v>209577</v>
      </c>
      <c r="N222" s="21">
        <v>209577</v>
      </c>
      <c r="O222" s="21">
        <v>209577</v>
      </c>
    </row>
    <row r="223" spans="1:15" x14ac:dyDescent="0.3">
      <c r="A223" s="18">
        <v>444</v>
      </c>
      <c r="B223" s="22" t="s">
        <v>233</v>
      </c>
      <c r="C223" s="20">
        <f t="shared" si="36"/>
        <v>0</v>
      </c>
      <c r="D223" s="21"/>
      <c r="E223" s="21"/>
      <c r="F223" s="21"/>
      <c r="G223" s="21"/>
      <c r="H223" s="21"/>
      <c r="I223" s="21"/>
      <c r="J223" s="21"/>
      <c r="K223" s="21"/>
      <c r="L223" s="21"/>
      <c r="M223" s="21"/>
      <c r="N223" s="21"/>
      <c r="O223" s="21"/>
    </row>
    <row r="224" spans="1:15" x14ac:dyDescent="0.3">
      <c r="A224" s="18">
        <v>445</v>
      </c>
      <c r="B224" s="22" t="s">
        <v>234</v>
      </c>
      <c r="C224" s="20">
        <f t="shared" si="36"/>
        <v>281700</v>
      </c>
      <c r="D224" s="21">
        <v>23475</v>
      </c>
      <c r="E224" s="21">
        <v>23475</v>
      </c>
      <c r="F224" s="21">
        <v>23475</v>
      </c>
      <c r="G224" s="21">
        <v>23475</v>
      </c>
      <c r="H224" s="21">
        <v>23475</v>
      </c>
      <c r="I224" s="21">
        <v>23475</v>
      </c>
      <c r="J224" s="21">
        <v>23475</v>
      </c>
      <c r="K224" s="21">
        <v>23475</v>
      </c>
      <c r="L224" s="21">
        <v>23475</v>
      </c>
      <c r="M224" s="21">
        <v>23475</v>
      </c>
      <c r="N224" s="21">
        <v>23475</v>
      </c>
      <c r="O224" s="21">
        <v>23475</v>
      </c>
    </row>
    <row r="225" spans="1:15" x14ac:dyDescent="0.3">
      <c r="A225" s="18">
        <v>446</v>
      </c>
      <c r="B225" s="22" t="s">
        <v>235</v>
      </c>
      <c r="C225" s="20">
        <f t="shared" si="36"/>
        <v>0</v>
      </c>
      <c r="D225" s="21"/>
      <c r="E225" s="21"/>
      <c r="F225" s="21"/>
      <c r="G225" s="21"/>
      <c r="H225" s="21"/>
      <c r="I225" s="21"/>
      <c r="J225" s="21"/>
      <c r="K225" s="21"/>
      <c r="L225" s="21"/>
      <c r="M225" s="21"/>
      <c r="N225" s="21"/>
      <c r="O225" s="23"/>
    </row>
    <row r="226" spans="1:15" x14ac:dyDescent="0.3">
      <c r="A226" s="18">
        <v>447</v>
      </c>
      <c r="B226" s="22" t="s">
        <v>236</v>
      </c>
      <c r="C226" s="20">
        <f t="shared" si="36"/>
        <v>0</v>
      </c>
      <c r="D226" s="21"/>
      <c r="E226" s="21"/>
      <c r="F226" s="21"/>
      <c r="G226" s="21"/>
      <c r="H226" s="21"/>
      <c r="I226" s="21"/>
      <c r="J226" s="21"/>
      <c r="K226" s="21"/>
      <c r="L226" s="21"/>
      <c r="M226" s="21"/>
      <c r="N226" s="21"/>
      <c r="O226" s="23"/>
    </row>
    <row r="227" spans="1:15" x14ac:dyDescent="0.3">
      <c r="A227" s="18">
        <v>448</v>
      </c>
      <c r="B227" s="22" t="s">
        <v>237</v>
      </c>
      <c r="C227" s="20">
        <f t="shared" si="36"/>
        <v>0</v>
      </c>
      <c r="D227" s="21"/>
      <c r="E227" s="21"/>
      <c r="F227" s="21"/>
      <c r="G227" s="21"/>
      <c r="H227" s="21"/>
      <c r="I227" s="21"/>
      <c r="J227" s="21"/>
      <c r="K227" s="21"/>
      <c r="L227" s="21"/>
      <c r="M227" s="21"/>
      <c r="N227" s="21"/>
      <c r="O227" s="21"/>
    </row>
    <row r="228" spans="1:15" x14ac:dyDescent="0.3">
      <c r="A228" s="24">
        <v>4500</v>
      </c>
      <c r="B228" s="25" t="s">
        <v>238</v>
      </c>
      <c r="C228" s="15">
        <f t="shared" si="36"/>
        <v>377910</v>
      </c>
      <c r="D228" s="26">
        <f>SUM(D229:D231)</f>
        <v>27810</v>
      </c>
      <c r="E228" s="26">
        <f t="shared" ref="E228:O228" si="44">SUM(E229:E231)</f>
        <v>27810</v>
      </c>
      <c r="F228" s="26">
        <f t="shared" si="44"/>
        <v>27810</v>
      </c>
      <c r="G228" s="26">
        <f t="shared" si="44"/>
        <v>27810</v>
      </c>
      <c r="H228" s="26">
        <f t="shared" si="44"/>
        <v>27810</v>
      </c>
      <c r="I228" s="26">
        <f t="shared" si="44"/>
        <v>27810</v>
      </c>
      <c r="J228" s="26">
        <f t="shared" si="44"/>
        <v>27810</v>
      </c>
      <c r="K228" s="26">
        <f t="shared" si="44"/>
        <v>27810</v>
      </c>
      <c r="L228" s="26">
        <f t="shared" si="44"/>
        <v>27810</v>
      </c>
      <c r="M228" s="26">
        <f t="shared" si="44"/>
        <v>27810</v>
      </c>
      <c r="N228" s="26">
        <f t="shared" si="44"/>
        <v>27810</v>
      </c>
      <c r="O228" s="27">
        <f t="shared" si="44"/>
        <v>72000</v>
      </c>
    </row>
    <row r="229" spans="1:15" x14ac:dyDescent="0.3">
      <c r="A229" s="18">
        <v>451</v>
      </c>
      <c r="B229" s="22" t="s">
        <v>239</v>
      </c>
      <c r="C229" s="20">
        <f t="shared" si="36"/>
        <v>377910</v>
      </c>
      <c r="D229" s="21">
        <v>27810</v>
      </c>
      <c r="E229" s="21">
        <v>27810</v>
      </c>
      <c r="F229" s="21">
        <v>27810</v>
      </c>
      <c r="G229" s="21">
        <v>27810</v>
      </c>
      <c r="H229" s="21">
        <v>27810</v>
      </c>
      <c r="I229" s="21">
        <v>27810</v>
      </c>
      <c r="J229" s="21">
        <v>27810</v>
      </c>
      <c r="K229" s="21">
        <v>27810</v>
      </c>
      <c r="L229" s="21">
        <v>27810</v>
      </c>
      <c r="M229" s="21">
        <v>27810</v>
      </c>
      <c r="N229" s="21">
        <v>27810</v>
      </c>
      <c r="O229" s="21">
        <v>72000</v>
      </c>
    </row>
    <row r="230" spans="1:15" x14ac:dyDescent="0.3">
      <c r="A230" s="18">
        <v>452</v>
      </c>
      <c r="B230" s="22" t="s">
        <v>240</v>
      </c>
      <c r="C230" s="20">
        <f t="shared" si="36"/>
        <v>0</v>
      </c>
      <c r="D230" s="21"/>
      <c r="E230" s="21"/>
      <c r="F230" s="21"/>
      <c r="G230" s="21"/>
      <c r="H230" s="21"/>
      <c r="I230" s="21"/>
      <c r="J230" s="21"/>
      <c r="K230" s="21"/>
      <c r="L230" s="21"/>
      <c r="M230" s="21"/>
      <c r="N230" s="21"/>
      <c r="O230" s="23"/>
    </row>
    <row r="231" spans="1:15" x14ac:dyDescent="0.3">
      <c r="A231" s="18">
        <v>459</v>
      </c>
      <c r="B231" s="22" t="s">
        <v>241</v>
      </c>
      <c r="C231" s="20">
        <f t="shared" ref="C231:C273" si="45">SUM(D231:O231)</f>
        <v>0</v>
      </c>
      <c r="D231" s="21"/>
      <c r="E231" s="21"/>
      <c r="F231" s="21"/>
      <c r="G231" s="21"/>
      <c r="H231" s="21"/>
      <c r="I231" s="21"/>
      <c r="J231" s="21"/>
      <c r="K231" s="21"/>
      <c r="L231" s="21"/>
      <c r="M231" s="21"/>
      <c r="N231" s="21"/>
      <c r="O231" s="23"/>
    </row>
    <row r="232" spans="1:15" x14ac:dyDescent="0.3">
      <c r="A232" s="24">
        <v>4600</v>
      </c>
      <c r="B232" s="31" t="s">
        <v>242</v>
      </c>
      <c r="C232" s="15">
        <f t="shared" si="45"/>
        <v>0</v>
      </c>
      <c r="D232" s="26">
        <f>SUM(D233:D238)</f>
        <v>0</v>
      </c>
      <c r="E232" s="26">
        <f t="shared" ref="E232:O232" si="46">SUM(E233:E238)</f>
        <v>0</v>
      </c>
      <c r="F232" s="26">
        <f t="shared" si="46"/>
        <v>0</v>
      </c>
      <c r="G232" s="26">
        <f t="shared" si="46"/>
        <v>0</v>
      </c>
      <c r="H232" s="26">
        <f t="shared" si="46"/>
        <v>0</v>
      </c>
      <c r="I232" s="26">
        <f t="shared" si="46"/>
        <v>0</v>
      </c>
      <c r="J232" s="26">
        <f t="shared" si="46"/>
        <v>0</v>
      </c>
      <c r="K232" s="26">
        <f t="shared" si="46"/>
        <v>0</v>
      </c>
      <c r="L232" s="26">
        <f t="shared" si="46"/>
        <v>0</v>
      </c>
      <c r="M232" s="26">
        <f t="shared" si="46"/>
        <v>0</v>
      </c>
      <c r="N232" s="26">
        <f t="shared" si="46"/>
        <v>0</v>
      </c>
      <c r="O232" s="27">
        <f t="shared" si="46"/>
        <v>0</v>
      </c>
    </row>
    <row r="233" spans="1:15" x14ac:dyDescent="0.3">
      <c r="A233" s="18">
        <v>461</v>
      </c>
      <c r="B233" s="22" t="s">
        <v>243</v>
      </c>
      <c r="C233" s="20">
        <f t="shared" si="45"/>
        <v>0</v>
      </c>
      <c r="D233" s="21">
        <v>0</v>
      </c>
      <c r="E233" s="21">
        <v>0</v>
      </c>
      <c r="F233" s="21">
        <v>0</v>
      </c>
      <c r="G233" s="21">
        <v>0</v>
      </c>
      <c r="H233" s="21">
        <v>0</v>
      </c>
      <c r="I233" s="21">
        <v>0</v>
      </c>
      <c r="J233" s="21">
        <v>0</v>
      </c>
      <c r="K233" s="21">
        <v>0</v>
      </c>
      <c r="L233" s="21">
        <v>0</v>
      </c>
      <c r="M233" s="21">
        <v>0</v>
      </c>
      <c r="N233" s="21">
        <v>0</v>
      </c>
      <c r="O233" s="23">
        <v>0</v>
      </c>
    </row>
    <row r="234" spans="1:15" x14ac:dyDescent="0.3">
      <c r="A234" s="18">
        <v>462</v>
      </c>
      <c r="B234" s="22" t="s">
        <v>244</v>
      </c>
      <c r="C234" s="20">
        <f t="shared" si="45"/>
        <v>0</v>
      </c>
      <c r="D234" s="21">
        <v>0</v>
      </c>
      <c r="E234" s="21">
        <v>0</v>
      </c>
      <c r="F234" s="21">
        <v>0</v>
      </c>
      <c r="G234" s="21">
        <v>0</v>
      </c>
      <c r="H234" s="21">
        <v>0</v>
      </c>
      <c r="I234" s="21">
        <v>0</v>
      </c>
      <c r="J234" s="21">
        <v>0</v>
      </c>
      <c r="K234" s="21">
        <v>0</v>
      </c>
      <c r="L234" s="21">
        <v>0</v>
      </c>
      <c r="M234" s="21">
        <v>0</v>
      </c>
      <c r="N234" s="21">
        <v>0</v>
      </c>
      <c r="O234" s="23">
        <v>0</v>
      </c>
    </row>
    <row r="235" spans="1:15" x14ac:dyDescent="0.3">
      <c r="A235" s="18">
        <v>463</v>
      </c>
      <c r="B235" s="22" t="s">
        <v>245</v>
      </c>
      <c r="C235" s="20">
        <f t="shared" si="45"/>
        <v>0</v>
      </c>
      <c r="D235" s="21">
        <v>0</v>
      </c>
      <c r="E235" s="21">
        <v>0</v>
      </c>
      <c r="F235" s="21">
        <v>0</v>
      </c>
      <c r="G235" s="21">
        <v>0</v>
      </c>
      <c r="H235" s="21">
        <v>0</v>
      </c>
      <c r="I235" s="21">
        <v>0</v>
      </c>
      <c r="J235" s="21">
        <v>0</v>
      </c>
      <c r="K235" s="21">
        <v>0</v>
      </c>
      <c r="L235" s="21">
        <v>0</v>
      </c>
      <c r="M235" s="21">
        <v>0</v>
      </c>
      <c r="N235" s="21">
        <v>0</v>
      </c>
      <c r="O235" s="23">
        <v>0</v>
      </c>
    </row>
    <row r="236" spans="1:15" ht="20.399999999999999" x14ac:dyDescent="0.3">
      <c r="A236" s="18">
        <v>464</v>
      </c>
      <c r="B236" s="22" t="s">
        <v>246</v>
      </c>
      <c r="C236" s="20">
        <f t="shared" si="45"/>
        <v>0</v>
      </c>
      <c r="D236" s="21">
        <v>0</v>
      </c>
      <c r="E236" s="21">
        <v>0</v>
      </c>
      <c r="F236" s="21">
        <v>0</v>
      </c>
      <c r="G236" s="21">
        <v>0</v>
      </c>
      <c r="H236" s="21">
        <v>0</v>
      </c>
      <c r="I236" s="21">
        <v>0</v>
      </c>
      <c r="J236" s="21">
        <v>0</v>
      </c>
      <c r="K236" s="21">
        <v>0</v>
      </c>
      <c r="L236" s="21">
        <v>0</v>
      </c>
      <c r="M236" s="21">
        <v>0</v>
      </c>
      <c r="N236" s="21">
        <v>0</v>
      </c>
      <c r="O236" s="23">
        <v>0</v>
      </c>
    </row>
    <row r="237" spans="1:15" ht="20.399999999999999" x14ac:dyDescent="0.3">
      <c r="A237" s="18">
        <v>465</v>
      </c>
      <c r="B237" s="22" t="s">
        <v>247</v>
      </c>
      <c r="C237" s="20">
        <f t="shared" si="45"/>
        <v>0</v>
      </c>
      <c r="D237" s="21">
        <v>0</v>
      </c>
      <c r="E237" s="21">
        <v>0</v>
      </c>
      <c r="F237" s="21">
        <v>0</v>
      </c>
      <c r="G237" s="21">
        <v>0</v>
      </c>
      <c r="H237" s="21">
        <v>0</v>
      </c>
      <c r="I237" s="21">
        <v>0</v>
      </c>
      <c r="J237" s="21">
        <v>0</v>
      </c>
      <c r="K237" s="21">
        <v>0</v>
      </c>
      <c r="L237" s="21">
        <v>0</v>
      </c>
      <c r="M237" s="21">
        <v>0</v>
      </c>
      <c r="N237" s="21">
        <v>0</v>
      </c>
      <c r="O237" s="23">
        <v>0</v>
      </c>
    </row>
    <row r="238" spans="1:15" x14ac:dyDescent="0.3">
      <c r="A238" s="18">
        <v>466</v>
      </c>
      <c r="B238" s="22" t="s">
        <v>248</v>
      </c>
      <c r="C238" s="20">
        <f t="shared" si="45"/>
        <v>0</v>
      </c>
      <c r="D238" s="21">
        <v>0</v>
      </c>
      <c r="E238" s="21">
        <v>0</v>
      </c>
      <c r="F238" s="21">
        <v>0</v>
      </c>
      <c r="G238" s="21">
        <v>0</v>
      </c>
      <c r="H238" s="21">
        <v>0</v>
      </c>
      <c r="I238" s="21">
        <v>0</v>
      </c>
      <c r="J238" s="21">
        <v>0</v>
      </c>
      <c r="K238" s="21">
        <v>0</v>
      </c>
      <c r="L238" s="21">
        <v>0</v>
      </c>
      <c r="M238" s="21">
        <v>0</v>
      </c>
      <c r="N238" s="21">
        <v>0</v>
      </c>
      <c r="O238" s="23">
        <v>0</v>
      </c>
    </row>
    <row r="239" spans="1:15" x14ac:dyDescent="0.3">
      <c r="A239" s="24">
        <v>4700</v>
      </c>
      <c r="B239" s="25" t="s">
        <v>249</v>
      </c>
      <c r="C239" s="42">
        <f t="shared" si="45"/>
        <v>0</v>
      </c>
      <c r="D239" s="43">
        <f t="shared" ref="D239:O239" si="47">SUM(D240)</f>
        <v>0</v>
      </c>
      <c r="E239" s="43">
        <f t="shared" si="47"/>
        <v>0</v>
      </c>
      <c r="F239" s="43">
        <f t="shared" si="47"/>
        <v>0</v>
      </c>
      <c r="G239" s="43">
        <f t="shared" si="47"/>
        <v>0</v>
      </c>
      <c r="H239" s="43">
        <f t="shared" si="47"/>
        <v>0</v>
      </c>
      <c r="I239" s="43">
        <f t="shared" si="47"/>
        <v>0</v>
      </c>
      <c r="J239" s="43">
        <f t="shared" si="47"/>
        <v>0</v>
      </c>
      <c r="K239" s="43">
        <f t="shared" si="47"/>
        <v>0</v>
      </c>
      <c r="L239" s="43">
        <f t="shared" si="47"/>
        <v>0</v>
      </c>
      <c r="M239" s="43">
        <f t="shared" si="47"/>
        <v>0</v>
      </c>
      <c r="N239" s="43">
        <f t="shared" si="47"/>
        <v>0</v>
      </c>
      <c r="O239" s="44">
        <f t="shared" si="47"/>
        <v>0</v>
      </c>
    </row>
    <row r="240" spans="1:15" x14ac:dyDescent="0.3">
      <c r="A240" s="18">
        <v>471</v>
      </c>
      <c r="B240" s="22" t="s">
        <v>250</v>
      </c>
      <c r="C240" s="20">
        <f t="shared" si="45"/>
        <v>0</v>
      </c>
      <c r="D240" s="40">
        <v>0</v>
      </c>
      <c r="E240" s="40">
        <v>0</v>
      </c>
      <c r="F240" s="40">
        <v>0</v>
      </c>
      <c r="G240" s="40">
        <v>0</v>
      </c>
      <c r="H240" s="40">
        <v>0</v>
      </c>
      <c r="I240" s="40">
        <v>0</v>
      </c>
      <c r="J240" s="40">
        <v>0</v>
      </c>
      <c r="K240" s="40">
        <v>0</v>
      </c>
      <c r="L240" s="40">
        <v>0</v>
      </c>
      <c r="M240" s="40">
        <v>0</v>
      </c>
      <c r="N240" s="40">
        <v>0</v>
      </c>
      <c r="O240" s="41">
        <v>0</v>
      </c>
    </row>
    <row r="241" spans="1:15" x14ac:dyDescent="0.3">
      <c r="A241" s="24">
        <v>4800</v>
      </c>
      <c r="B241" s="25" t="s">
        <v>251</v>
      </c>
      <c r="C241" s="42">
        <f t="shared" si="45"/>
        <v>0</v>
      </c>
      <c r="D241" s="43">
        <f>SUM(D242:D246)</f>
        <v>0</v>
      </c>
      <c r="E241" s="43">
        <f t="shared" ref="E241:O241" si="48">SUM(E242:E246)</f>
        <v>0</v>
      </c>
      <c r="F241" s="43">
        <f t="shared" si="48"/>
        <v>0</v>
      </c>
      <c r="G241" s="43">
        <f t="shared" si="48"/>
        <v>0</v>
      </c>
      <c r="H241" s="43">
        <f t="shared" si="48"/>
        <v>0</v>
      </c>
      <c r="I241" s="43">
        <f t="shared" si="48"/>
        <v>0</v>
      </c>
      <c r="J241" s="43">
        <f t="shared" si="48"/>
        <v>0</v>
      </c>
      <c r="K241" s="43">
        <f t="shared" si="48"/>
        <v>0</v>
      </c>
      <c r="L241" s="43">
        <f t="shared" si="48"/>
        <v>0</v>
      </c>
      <c r="M241" s="43">
        <f t="shared" si="48"/>
        <v>0</v>
      </c>
      <c r="N241" s="43">
        <f t="shared" si="48"/>
        <v>0</v>
      </c>
      <c r="O241" s="44">
        <f t="shared" si="48"/>
        <v>0</v>
      </c>
    </row>
    <row r="242" spans="1:15" x14ac:dyDescent="0.3">
      <c r="A242" s="18">
        <v>481</v>
      </c>
      <c r="B242" s="22" t="s">
        <v>252</v>
      </c>
      <c r="C242" s="20">
        <f t="shared" si="45"/>
        <v>0</v>
      </c>
      <c r="D242" s="21">
        <v>0</v>
      </c>
      <c r="E242" s="21">
        <v>0</v>
      </c>
      <c r="F242" s="21">
        <v>0</v>
      </c>
      <c r="G242" s="21">
        <v>0</v>
      </c>
      <c r="H242" s="21">
        <v>0</v>
      </c>
      <c r="I242" s="21">
        <v>0</v>
      </c>
      <c r="J242" s="21">
        <v>0</v>
      </c>
      <c r="K242" s="21">
        <v>0</v>
      </c>
      <c r="L242" s="21">
        <v>0</v>
      </c>
      <c r="M242" s="21">
        <v>0</v>
      </c>
      <c r="N242" s="21">
        <v>0</v>
      </c>
      <c r="O242" s="23">
        <v>0</v>
      </c>
    </row>
    <row r="243" spans="1:15" x14ac:dyDescent="0.3">
      <c r="A243" s="18">
        <v>482</v>
      </c>
      <c r="B243" s="22" t="s">
        <v>253</v>
      </c>
      <c r="C243" s="20">
        <f>SUM(D243:O243)</f>
        <v>0</v>
      </c>
      <c r="D243" s="21">
        <v>0</v>
      </c>
      <c r="E243" s="21">
        <v>0</v>
      </c>
      <c r="F243" s="21">
        <v>0</v>
      </c>
      <c r="G243" s="21">
        <v>0</v>
      </c>
      <c r="H243" s="21">
        <v>0</v>
      </c>
      <c r="I243" s="21">
        <v>0</v>
      </c>
      <c r="J243" s="21">
        <v>0</v>
      </c>
      <c r="K243" s="21">
        <v>0</v>
      </c>
      <c r="L243" s="21">
        <v>0</v>
      </c>
      <c r="M243" s="21">
        <v>0</v>
      </c>
      <c r="N243" s="21">
        <v>0</v>
      </c>
      <c r="O243" s="23">
        <v>0</v>
      </c>
    </row>
    <row r="244" spans="1:15" x14ac:dyDescent="0.3">
      <c r="A244" s="18">
        <v>483</v>
      </c>
      <c r="B244" s="22" t="s">
        <v>254</v>
      </c>
      <c r="C244" s="20">
        <f t="shared" si="45"/>
        <v>0</v>
      </c>
      <c r="D244" s="21">
        <v>0</v>
      </c>
      <c r="E244" s="21">
        <v>0</v>
      </c>
      <c r="F244" s="21">
        <v>0</v>
      </c>
      <c r="G244" s="21">
        <v>0</v>
      </c>
      <c r="H244" s="21">
        <v>0</v>
      </c>
      <c r="I244" s="21">
        <v>0</v>
      </c>
      <c r="J244" s="21">
        <v>0</v>
      </c>
      <c r="K244" s="21">
        <v>0</v>
      </c>
      <c r="L244" s="21">
        <v>0</v>
      </c>
      <c r="M244" s="21">
        <v>0</v>
      </c>
      <c r="N244" s="21">
        <v>0</v>
      </c>
      <c r="O244" s="23">
        <v>0</v>
      </c>
    </row>
    <row r="245" spans="1:15" x14ac:dyDescent="0.3">
      <c r="A245" s="18">
        <v>484</v>
      </c>
      <c r="B245" s="22" t="s">
        <v>255</v>
      </c>
      <c r="C245" s="20">
        <f t="shared" si="45"/>
        <v>0</v>
      </c>
      <c r="D245" s="21">
        <v>0</v>
      </c>
      <c r="E245" s="21">
        <v>0</v>
      </c>
      <c r="F245" s="21">
        <v>0</v>
      </c>
      <c r="G245" s="21">
        <v>0</v>
      </c>
      <c r="H245" s="21">
        <v>0</v>
      </c>
      <c r="I245" s="21">
        <v>0</v>
      </c>
      <c r="J245" s="21">
        <v>0</v>
      </c>
      <c r="K245" s="21">
        <v>0</v>
      </c>
      <c r="L245" s="21">
        <v>0</v>
      </c>
      <c r="M245" s="21">
        <v>0</v>
      </c>
      <c r="N245" s="21">
        <v>0</v>
      </c>
      <c r="O245" s="23">
        <v>0</v>
      </c>
    </row>
    <row r="246" spans="1:15" x14ac:dyDescent="0.3">
      <c r="A246" s="18">
        <v>485</v>
      </c>
      <c r="B246" s="22" t="s">
        <v>256</v>
      </c>
      <c r="C246" s="20">
        <f t="shared" si="45"/>
        <v>0</v>
      </c>
      <c r="D246" s="21">
        <v>0</v>
      </c>
      <c r="E246" s="21">
        <v>0</v>
      </c>
      <c r="F246" s="21">
        <v>0</v>
      </c>
      <c r="G246" s="21">
        <v>0</v>
      </c>
      <c r="H246" s="21">
        <v>0</v>
      </c>
      <c r="I246" s="21">
        <v>0</v>
      </c>
      <c r="J246" s="21">
        <v>0</v>
      </c>
      <c r="K246" s="21">
        <v>0</v>
      </c>
      <c r="L246" s="21">
        <v>0</v>
      </c>
      <c r="M246" s="21">
        <v>0</v>
      </c>
      <c r="N246" s="21">
        <v>0</v>
      </c>
      <c r="O246" s="23">
        <v>0</v>
      </c>
    </row>
    <row r="247" spans="1:15" x14ac:dyDescent="0.3">
      <c r="A247" s="24">
        <v>4900</v>
      </c>
      <c r="B247" s="25" t="s">
        <v>257</v>
      </c>
      <c r="C247" s="15">
        <f t="shared" si="45"/>
        <v>0</v>
      </c>
      <c r="D247" s="26">
        <f>SUM(D248:D250)</f>
        <v>0</v>
      </c>
      <c r="E247" s="26">
        <f t="shared" ref="E247:O247" si="49">SUM(E248:E250)</f>
        <v>0</v>
      </c>
      <c r="F247" s="26">
        <f t="shared" si="49"/>
        <v>0</v>
      </c>
      <c r="G247" s="26">
        <f t="shared" si="49"/>
        <v>0</v>
      </c>
      <c r="H247" s="26">
        <f t="shared" si="49"/>
        <v>0</v>
      </c>
      <c r="I247" s="26">
        <f t="shared" si="49"/>
        <v>0</v>
      </c>
      <c r="J247" s="26">
        <f t="shared" si="49"/>
        <v>0</v>
      </c>
      <c r="K247" s="26">
        <f t="shared" si="49"/>
        <v>0</v>
      </c>
      <c r="L247" s="26">
        <f t="shared" si="49"/>
        <v>0</v>
      </c>
      <c r="M247" s="26">
        <f t="shared" si="49"/>
        <v>0</v>
      </c>
      <c r="N247" s="26">
        <f t="shared" si="49"/>
        <v>0</v>
      </c>
      <c r="O247" s="27">
        <f t="shared" si="49"/>
        <v>0</v>
      </c>
    </row>
    <row r="248" spans="1:15" x14ac:dyDescent="0.3">
      <c r="A248" s="18">
        <v>491</v>
      </c>
      <c r="B248" s="22" t="s">
        <v>258</v>
      </c>
      <c r="C248" s="20">
        <f t="shared" si="45"/>
        <v>0</v>
      </c>
      <c r="D248" s="40">
        <v>0</v>
      </c>
      <c r="E248" s="40">
        <v>0</v>
      </c>
      <c r="F248" s="40">
        <v>0</v>
      </c>
      <c r="G248" s="40">
        <v>0</v>
      </c>
      <c r="H248" s="40">
        <v>0</v>
      </c>
      <c r="I248" s="40">
        <v>0</v>
      </c>
      <c r="J248" s="40">
        <v>0</v>
      </c>
      <c r="K248" s="40">
        <v>0</v>
      </c>
      <c r="L248" s="40">
        <v>0</v>
      </c>
      <c r="M248" s="40">
        <v>0</v>
      </c>
      <c r="N248" s="40">
        <v>0</v>
      </c>
      <c r="O248" s="41">
        <v>0</v>
      </c>
    </row>
    <row r="249" spans="1:15" x14ac:dyDescent="0.3">
      <c r="A249" s="18">
        <v>492</v>
      </c>
      <c r="B249" s="22" t="s">
        <v>259</v>
      </c>
      <c r="C249" s="20">
        <f t="shared" si="45"/>
        <v>0</v>
      </c>
      <c r="D249" s="40">
        <v>0</v>
      </c>
      <c r="E249" s="40">
        <v>0</v>
      </c>
      <c r="F249" s="40">
        <v>0</v>
      </c>
      <c r="G249" s="40">
        <v>0</v>
      </c>
      <c r="H249" s="40">
        <v>0</v>
      </c>
      <c r="I249" s="40">
        <v>0</v>
      </c>
      <c r="J249" s="40">
        <v>0</v>
      </c>
      <c r="K249" s="40">
        <v>0</v>
      </c>
      <c r="L249" s="40">
        <v>0</v>
      </c>
      <c r="M249" s="40">
        <v>0</v>
      </c>
      <c r="N249" s="40">
        <v>0</v>
      </c>
      <c r="O249" s="41">
        <v>0</v>
      </c>
    </row>
    <row r="250" spans="1:15" x14ac:dyDescent="0.3">
      <c r="A250" s="18">
        <v>493</v>
      </c>
      <c r="B250" s="22" t="s">
        <v>260</v>
      </c>
      <c r="C250" s="20">
        <f t="shared" si="45"/>
        <v>0</v>
      </c>
      <c r="D250" s="40">
        <v>0</v>
      </c>
      <c r="E250" s="40">
        <v>0</v>
      </c>
      <c r="F250" s="40">
        <v>0</v>
      </c>
      <c r="G250" s="40">
        <v>0</v>
      </c>
      <c r="H250" s="40">
        <v>0</v>
      </c>
      <c r="I250" s="40">
        <v>0</v>
      </c>
      <c r="J250" s="40">
        <v>0</v>
      </c>
      <c r="K250" s="40">
        <v>0</v>
      </c>
      <c r="L250" s="40">
        <v>0</v>
      </c>
      <c r="M250" s="40">
        <v>0</v>
      </c>
      <c r="N250" s="40">
        <v>0</v>
      </c>
      <c r="O250" s="41">
        <v>0</v>
      </c>
    </row>
    <row r="251" spans="1:15" x14ac:dyDescent="0.3">
      <c r="A251" s="33">
        <v>5000</v>
      </c>
      <c r="B251" s="34" t="s">
        <v>261</v>
      </c>
      <c r="C251" s="10">
        <f t="shared" si="45"/>
        <v>932017</v>
      </c>
      <c r="D251" s="35">
        <f>D252+D259+D264+D267+D274+D276+D285+D295+D300</f>
        <v>163267</v>
      </c>
      <c r="E251" s="35">
        <f t="shared" ref="E251:O251" si="50">E252+E259+E264+E267+E274+E276+E285+E295+E300</f>
        <v>73604</v>
      </c>
      <c r="F251" s="35">
        <f t="shared" si="50"/>
        <v>103959</v>
      </c>
      <c r="G251" s="35">
        <f t="shared" si="50"/>
        <v>86335</v>
      </c>
      <c r="H251" s="35">
        <f t="shared" si="50"/>
        <v>58344</v>
      </c>
      <c r="I251" s="35">
        <f t="shared" si="50"/>
        <v>86921</v>
      </c>
      <c r="J251" s="35">
        <f t="shared" si="50"/>
        <v>34530</v>
      </c>
      <c r="K251" s="35">
        <f t="shared" si="50"/>
        <v>104781</v>
      </c>
      <c r="L251" s="35">
        <f t="shared" si="50"/>
        <v>48818</v>
      </c>
      <c r="M251" s="35">
        <f t="shared" si="50"/>
        <v>65487</v>
      </c>
      <c r="N251" s="35">
        <f t="shared" si="50"/>
        <v>36912</v>
      </c>
      <c r="O251" s="36">
        <f t="shared" si="50"/>
        <v>69059</v>
      </c>
    </row>
    <row r="252" spans="1:15" x14ac:dyDescent="0.3">
      <c r="A252" s="45">
        <v>5100</v>
      </c>
      <c r="B252" s="25" t="s">
        <v>262</v>
      </c>
      <c r="C252" s="15">
        <f t="shared" si="45"/>
        <v>526300</v>
      </c>
      <c r="D252" s="26">
        <f>SUM(D253:D258)</f>
        <v>101209</v>
      </c>
      <c r="E252" s="26">
        <f t="shared" ref="E252:O252" si="51">SUM(E253:E258)</f>
        <v>18465</v>
      </c>
      <c r="F252" s="26">
        <f t="shared" si="51"/>
        <v>54773</v>
      </c>
      <c r="G252" s="26">
        <f t="shared" si="51"/>
        <v>54177</v>
      </c>
      <c r="H252" s="26">
        <f t="shared" si="51"/>
        <v>27982</v>
      </c>
      <c r="I252" s="26">
        <f t="shared" si="51"/>
        <v>62512</v>
      </c>
      <c r="J252" s="26">
        <f t="shared" si="51"/>
        <v>22028</v>
      </c>
      <c r="K252" s="26">
        <f t="shared" si="51"/>
        <v>50605</v>
      </c>
      <c r="L252" s="26">
        <f t="shared" si="51"/>
        <v>18456</v>
      </c>
      <c r="M252" s="26">
        <f t="shared" si="51"/>
        <v>47032</v>
      </c>
      <c r="N252" s="26">
        <f t="shared" si="51"/>
        <v>24410</v>
      </c>
      <c r="O252" s="27">
        <f t="shared" si="51"/>
        <v>44651</v>
      </c>
    </row>
    <row r="253" spans="1:15" x14ac:dyDescent="0.3">
      <c r="A253" s="18">
        <v>511</v>
      </c>
      <c r="B253" s="22" t="s">
        <v>263</v>
      </c>
      <c r="C253" s="20">
        <f t="shared" si="45"/>
        <v>228028</v>
      </c>
      <c r="D253" s="21">
        <v>20837</v>
      </c>
      <c r="E253" s="21">
        <v>15488</v>
      </c>
      <c r="F253" s="21">
        <v>21433</v>
      </c>
      <c r="G253" s="21">
        <v>21433</v>
      </c>
      <c r="H253" s="21">
        <v>25005</v>
      </c>
      <c r="I253" s="21">
        <v>23814</v>
      </c>
      <c r="J253" s="21">
        <v>19051</v>
      </c>
      <c r="K253" s="21">
        <v>11907</v>
      </c>
      <c r="L253" s="21">
        <v>15479</v>
      </c>
      <c r="M253" s="21">
        <v>14288</v>
      </c>
      <c r="N253" s="21">
        <v>21433</v>
      </c>
      <c r="O253" s="21">
        <v>17860</v>
      </c>
    </row>
    <row r="254" spans="1:15" x14ac:dyDescent="0.3">
      <c r="A254" s="18">
        <v>512</v>
      </c>
      <c r="B254" s="22" t="s">
        <v>264</v>
      </c>
      <c r="C254" s="20">
        <f t="shared" si="45"/>
        <v>83352</v>
      </c>
      <c r="D254" s="21">
        <v>50605</v>
      </c>
      <c r="E254" s="21">
        <v>2977</v>
      </c>
      <c r="F254" s="21">
        <v>2977</v>
      </c>
      <c r="G254" s="21">
        <v>2977</v>
      </c>
      <c r="H254" s="21">
        <v>2977</v>
      </c>
      <c r="I254" s="21">
        <v>2977</v>
      </c>
      <c r="J254" s="21">
        <v>2977</v>
      </c>
      <c r="K254" s="21">
        <v>2977</v>
      </c>
      <c r="L254" s="21">
        <v>2977</v>
      </c>
      <c r="M254" s="21">
        <v>2977</v>
      </c>
      <c r="N254" s="21">
        <v>2977</v>
      </c>
      <c r="O254" s="21">
        <v>2977</v>
      </c>
    </row>
    <row r="255" spans="1:15" x14ac:dyDescent="0.3">
      <c r="A255" s="18">
        <v>513</v>
      </c>
      <c r="B255" s="22" t="s">
        <v>265</v>
      </c>
      <c r="C255" s="20">
        <f t="shared" si="45"/>
        <v>0</v>
      </c>
      <c r="D255" s="21"/>
      <c r="E255" s="21"/>
      <c r="F255" s="21"/>
      <c r="G255" s="21"/>
      <c r="H255" s="21"/>
      <c r="I255" s="21"/>
      <c r="J255" s="21"/>
      <c r="K255" s="21"/>
      <c r="L255" s="21"/>
      <c r="M255" s="21"/>
      <c r="N255" s="21"/>
      <c r="O255" s="23"/>
    </row>
    <row r="256" spans="1:15" x14ac:dyDescent="0.3">
      <c r="A256" s="18">
        <v>514</v>
      </c>
      <c r="B256" s="22" t="s">
        <v>266</v>
      </c>
      <c r="C256" s="20">
        <f t="shared" si="45"/>
        <v>0</v>
      </c>
      <c r="D256" s="21"/>
      <c r="E256" s="21"/>
      <c r="F256" s="21"/>
      <c r="G256" s="21"/>
      <c r="H256" s="21"/>
      <c r="I256" s="21"/>
      <c r="J256" s="21"/>
      <c r="K256" s="21"/>
      <c r="L256" s="21"/>
      <c r="M256" s="21"/>
      <c r="N256" s="21"/>
      <c r="O256" s="23"/>
    </row>
    <row r="257" spans="1:15" x14ac:dyDescent="0.3">
      <c r="A257" s="18">
        <v>515</v>
      </c>
      <c r="B257" s="22" t="s">
        <v>267</v>
      </c>
      <c r="C257" s="20">
        <f t="shared" si="45"/>
        <v>214920</v>
      </c>
      <c r="D257" s="21">
        <v>29767</v>
      </c>
      <c r="E257" s="21"/>
      <c r="F257" s="21">
        <v>30363</v>
      </c>
      <c r="G257" s="21">
        <v>29767</v>
      </c>
      <c r="H257" s="21"/>
      <c r="I257" s="21">
        <v>35721</v>
      </c>
      <c r="J257" s="21"/>
      <c r="K257" s="21">
        <v>35721</v>
      </c>
      <c r="L257" s="21"/>
      <c r="M257" s="21">
        <v>29767</v>
      </c>
      <c r="N257" s="21"/>
      <c r="O257" s="21">
        <v>23814</v>
      </c>
    </row>
    <row r="258" spans="1:15" x14ac:dyDescent="0.3">
      <c r="A258" s="18">
        <v>519</v>
      </c>
      <c r="B258" s="22" t="s">
        <v>268</v>
      </c>
      <c r="C258" s="20">
        <f t="shared" si="45"/>
        <v>0</v>
      </c>
      <c r="D258" s="21"/>
      <c r="E258" s="21"/>
      <c r="F258" s="21"/>
      <c r="G258" s="21"/>
      <c r="H258" s="21"/>
      <c r="I258" s="21"/>
      <c r="J258" s="21"/>
      <c r="K258" s="21"/>
      <c r="L258" s="21"/>
      <c r="M258" s="21"/>
      <c r="N258" s="21"/>
      <c r="O258" s="21"/>
    </row>
    <row r="259" spans="1:15" x14ac:dyDescent="0.3">
      <c r="A259" s="24">
        <v>5200</v>
      </c>
      <c r="B259" s="25" t="s">
        <v>269</v>
      </c>
      <c r="C259" s="15">
        <f t="shared" si="45"/>
        <v>255693</v>
      </c>
      <c r="D259" s="26">
        <f>SUM(D260:D263)</f>
        <v>49556</v>
      </c>
      <c r="E259" s="26">
        <f t="shared" ref="E259:O259" si="52">SUM(E260:E263)</f>
        <v>42637</v>
      </c>
      <c r="F259" s="26">
        <f t="shared" si="52"/>
        <v>36684</v>
      </c>
      <c r="G259" s="26">
        <f t="shared" si="52"/>
        <v>19656</v>
      </c>
      <c r="H259" s="26">
        <f t="shared" si="52"/>
        <v>17860</v>
      </c>
      <c r="I259" s="26">
        <f t="shared" si="52"/>
        <v>11907</v>
      </c>
      <c r="J259" s="26">
        <f t="shared" si="52"/>
        <v>0</v>
      </c>
      <c r="K259" s="26">
        <f t="shared" si="52"/>
        <v>41674</v>
      </c>
      <c r="L259" s="26">
        <f t="shared" si="52"/>
        <v>17860</v>
      </c>
      <c r="M259" s="26">
        <f t="shared" si="52"/>
        <v>5953</v>
      </c>
      <c r="N259" s="26">
        <f t="shared" si="52"/>
        <v>0</v>
      </c>
      <c r="O259" s="27">
        <f t="shared" si="52"/>
        <v>11906</v>
      </c>
    </row>
    <row r="260" spans="1:15" x14ac:dyDescent="0.3">
      <c r="A260" s="18">
        <v>521</v>
      </c>
      <c r="B260" s="22" t="s">
        <v>270</v>
      </c>
      <c r="C260" s="20">
        <f t="shared" si="45"/>
        <v>94953</v>
      </c>
      <c r="D260" s="21">
        <v>37649</v>
      </c>
      <c r="E260" s="21">
        <v>18824</v>
      </c>
      <c r="F260" s="21">
        <v>18824</v>
      </c>
      <c r="G260" s="21">
        <v>19656</v>
      </c>
      <c r="H260" s="21">
        <v>0</v>
      </c>
      <c r="I260" s="21">
        <v>0</v>
      </c>
      <c r="J260" s="21">
        <v>0</v>
      </c>
      <c r="K260" s="21">
        <v>0</v>
      </c>
      <c r="L260" s="21">
        <v>0</v>
      </c>
      <c r="M260" s="21">
        <v>0</v>
      </c>
      <c r="N260" s="21">
        <v>0</v>
      </c>
      <c r="O260" s="23">
        <v>0</v>
      </c>
    </row>
    <row r="261" spans="1:15" x14ac:dyDescent="0.3">
      <c r="A261" s="18">
        <v>522</v>
      </c>
      <c r="B261" s="22" t="s">
        <v>271</v>
      </c>
      <c r="C261" s="20">
        <f t="shared" si="45"/>
        <v>59533</v>
      </c>
      <c r="D261" s="21"/>
      <c r="E261" s="21">
        <v>5953</v>
      </c>
      <c r="F261" s="21"/>
      <c r="G261" s="21"/>
      <c r="H261" s="21">
        <v>17860</v>
      </c>
      <c r="I261" s="21"/>
      <c r="J261" s="21"/>
      <c r="K261" s="21">
        <v>23814</v>
      </c>
      <c r="L261" s="21"/>
      <c r="M261" s="21">
        <v>5953</v>
      </c>
      <c r="N261" s="21"/>
      <c r="O261" s="23">
        <v>5953</v>
      </c>
    </row>
    <row r="262" spans="1:15" x14ac:dyDescent="0.3">
      <c r="A262" s="18">
        <v>523</v>
      </c>
      <c r="B262" s="22" t="s">
        <v>272</v>
      </c>
      <c r="C262" s="20">
        <f t="shared" si="45"/>
        <v>35720</v>
      </c>
      <c r="D262" s="21"/>
      <c r="E262" s="21">
        <v>17860</v>
      </c>
      <c r="F262" s="21"/>
      <c r="G262" s="21"/>
      <c r="H262" s="21"/>
      <c r="I262" s="21"/>
      <c r="J262" s="21"/>
      <c r="K262" s="21">
        <v>17860</v>
      </c>
      <c r="L262" s="21"/>
      <c r="M262" s="21"/>
      <c r="N262" s="21"/>
      <c r="O262" s="21"/>
    </row>
    <row r="263" spans="1:15" x14ac:dyDescent="0.3">
      <c r="A263" s="18">
        <v>529</v>
      </c>
      <c r="B263" s="22" t="s">
        <v>273</v>
      </c>
      <c r="C263" s="20">
        <f t="shared" si="45"/>
        <v>65487</v>
      </c>
      <c r="D263" s="21">
        <v>11907</v>
      </c>
      <c r="E263" s="21"/>
      <c r="F263" s="21">
        <v>17860</v>
      </c>
      <c r="G263" s="21"/>
      <c r="H263" s="21"/>
      <c r="I263" s="21">
        <v>11907</v>
      </c>
      <c r="J263" s="21"/>
      <c r="K263" s="21"/>
      <c r="L263" s="21">
        <v>17860</v>
      </c>
      <c r="M263" s="21"/>
      <c r="N263" s="21"/>
      <c r="O263" s="21">
        <v>5953</v>
      </c>
    </row>
    <row r="264" spans="1:15" x14ac:dyDescent="0.3">
      <c r="A264" s="24">
        <v>5300</v>
      </c>
      <c r="B264" s="25" t="s">
        <v>274</v>
      </c>
      <c r="C264" s="15">
        <f t="shared" si="45"/>
        <v>0</v>
      </c>
      <c r="D264" s="26">
        <f>SUM(D265:D266)</f>
        <v>0</v>
      </c>
      <c r="E264" s="26">
        <f t="shared" ref="E264:O264" si="53">SUM(E265:E266)</f>
        <v>0</v>
      </c>
      <c r="F264" s="26">
        <f t="shared" si="53"/>
        <v>0</v>
      </c>
      <c r="G264" s="26">
        <f t="shared" si="53"/>
        <v>0</v>
      </c>
      <c r="H264" s="26">
        <f t="shared" si="53"/>
        <v>0</v>
      </c>
      <c r="I264" s="26">
        <f t="shared" si="53"/>
        <v>0</v>
      </c>
      <c r="J264" s="26">
        <f t="shared" si="53"/>
        <v>0</v>
      </c>
      <c r="K264" s="26">
        <f t="shared" si="53"/>
        <v>0</v>
      </c>
      <c r="L264" s="26">
        <f t="shared" si="53"/>
        <v>0</v>
      </c>
      <c r="M264" s="26">
        <f t="shared" si="53"/>
        <v>0</v>
      </c>
      <c r="N264" s="26">
        <f t="shared" si="53"/>
        <v>0</v>
      </c>
      <c r="O264" s="27">
        <f t="shared" si="53"/>
        <v>0</v>
      </c>
    </row>
    <row r="265" spans="1:15" x14ac:dyDescent="0.3">
      <c r="A265" s="18">
        <v>531</v>
      </c>
      <c r="B265" s="22" t="s">
        <v>275</v>
      </c>
      <c r="C265" s="20">
        <f t="shared" si="45"/>
        <v>0</v>
      </c>
      <c r="D265" s="21">
        <v>0</v>
      </c>
      <c r="E265" s="21">
        <v>0</v>
      </c>
      <c r="F265" s="21">
        <v>0</v>
      </c>
      <c r="G265" s="21">
        <v>0</v>
      </c>
      <c r="H265" s="21">
        <v>0</v>
      </c>
      <c r="I265" s="21">
        <v>0</v>
      </c>
      <c r="J265" s="21">
        <v>0</v>
      </c>
      <c r="K265" s="21">
        <v>0</v>
      </c>
      <c r="L265" s="21">
        <v>0</v>
      </c>
      <c r="M265" s="21">
        <v>0</v>
      </c>
      <c r="N265" s="21">
        <v>0</v>
      </c>
      <c r="O265" s="23">
        <v>0</v>
      </c>
    </row>
    <row r="266" spans="1:15" x14ac:dyDescent="0.3">
      <c r="A266" s="18">
        <v>532</v>
      </c>
      <c r="B266" s="22" t="s">
        <v>276</v>
      </c>
      <c r="C266" s="20">
        <f t="shared" si="45"/>
        <v>0</v>
      </c>
      <c r="D266" s="21">
        <v>0</v>
      </c>
      <c r="E266" s="21">
        <v>0</v>
      </c>
      <c r="F266" s="21">
        <v>0</v>
      </c>
      <c r="G266" s="21">
        <v>0</v>
      </c>
      <c r="H266" s="21">
        <v>0</v>
      </c>
      <c r="I266" s="21">
        <v>0</v>
      </c>
      <c r="J266" s="21">
        <v>0</v>
      </c>
      <c r="K266" s="21">
        <v>0</v>
      </c>
      <c r="L266" s="21">
        <v>0</v>
      </c>
      <c r="M266" s="21">
        <v>0</v>
      </c>
      <c r="N266" s="21">
        <v>0</v>
      </c>
      <c r="O266" s="23">
        <v>0</v>
      </c>
    </row>
    <row r="267" spans="1:15" x14ac:dyDescent="0.3">
      <c r="A267" s="24">
        <v>5400</v>
      </c>
      <c r="B267" s="25" t="s">
        <v>277</v>
      </c>
      <c r="C267" s="15">
        <f t="shared" si="45"/>
        <v>0</v>
      </c>
      <c r="D267" s="26">
        <f>SUM(D268:D273)</f>
        <v>0</v>
      </c>
      <c r="E267" s="26">
        <f t="shared" ref="E267:O267" si="54">SUM(E268:E273)</f>
        <v>0</v>
      </c>
      <c r="F267" s="26">
        <f t="shared" si="54"/>
        <v>0</v>
      </c>
      <c r="G267" s="26">
        <f t="shared" si="54"/>
        <v>0</v>
      </c>
      <c r="H267" s="26">
        <f t="shared" si="54"/>
        <v>0</v>
      </c>
      <c r="I267" s="26">
        <f t="shared" si="54"/>
        <v>0</v>
      </c>
      <c r="J267" s="26">
        <f t="shared" si="54"/>
        <v>0</v>
      </c>
      <c r="K267" s="26">
        <f t="shared" si="54"/>
        <v>0</v>
      </c>
      <c r="L267" s="26">
        <f t="shared" si="54"/>
        <v>0</v>
      </c>
      <c r="M267" s="26">
        <f t="shared" si="54"/>
        <v>0</v>
      </c>
      <c r="N267" s="26">
        <f t="shared" si="54"/>
        <v>0</v>
      </c>
      <c r="O267" s="27">
        <f t="shared" si="54"/>
        <v>0</v>
      </c>
    </row>
    <row r="268" spans="1:15" x14ac:dyDescent="0.3">
      <c r="A268" s="18">
        <v>541</v>
      </c>
      <c r="B268" s="22" t="s">
        <v>278</v>
      </c>
      <c r="C268" s="20">
        <f t="shared" si="45"/>
        <v>0</v>
      </c>
      <c r="D268" s="21">
        <v>0</v>
      </c>
      <c r="E268" s="21">
        <v>0</v>
      </c>
      <c r="F268" s="21">
        <v>0</v>
      </c>
      <c r="G268" s="21">
        <v>0</v>
      </c>
      <c r="H268" s="21">
        <v>0</v>
      </c>
      <c r="I268" s="21">
        <v>0</v>
      </c>
      <c r="J268" s="21">
        <v>0</v>
      </c>
      <c r="K268" s="21">
        <v>0</v>
      </c>
      <c r="L268" s="21">
        <v>0</v>
      </c>
      <c r="M268" s="21">
        <v>0</v>
      </c>
      <c r="N268" s="21">
        <v>0</v>
      </c>
      <c r="O268" s="23">
        <v>0</v>
      </c>
    </row>
    <row r="269" spans="1:15" x14ac:dyDescent="0.3">
      <c r="A269" s="18">
        <v>542</v>
      </c>
      <c r="B269" s="22" t="s">
        <v>279</v>
      </c>
      <c r="C269" s="20">
        <f t="shared" si="45"/>
        <v>0</v>
      </c>
      <c r="D269" s="21">
        <v>0</v>
      </c>
      <c r="E269" s="21">
        <v>0</v>
      </c>
      <c r="F269" s="21">
        <v>0</v>
      </c>
      <c r="G269" s="21">
        <v>0</v>
      </c>
      <c r="H269" s="21">
        <v>0</v>
      </c>
      <c r="I269" s="21">
        <v>0</v>
      </c>
      <c r="J269" s="21">
        <v>0</v>
      </c>
      <c r="K269" s="21">
        <v>0</v>
      </c>
      <c r="L269" s="21">
        <v>0</v>
      </c>
      <c r="M269" s="21">
        <v>0</v>
      </c>
      <c r="N269" s="21">
        <v>0</v>
      </c>
      <c r="O269" s="23">
        <v>0</v>
      </c>
    </row>
    <row r="270" spans="1:15" x14ac:dyDescent="0.3">
      <c r="A270" s="18">
        <v>543</v>
      </c>
      <c r="B270" s="22" t="s">
        <v>280</v>
      </c>
      <c r="C270" s="20">
        <f t="shared" si="45"/>
        <v>0</v>
      </c>
      <c r="D270" s="21">
        <v>0</v>
      </c>
      <c r="E270" s="21">
        <v>0</v>
      </c>
      <c r="F270" s="21">
        <v>0</v>
      </c>
      <c r="G270" s="21">
        <v>0</v>
      </c>
      <c r="H270" s="21">
        <v>0</v>
      </c>
      <c r="I270" s="21">
        <v>0</v>
      </c>
      <c r="J270" s="21">
        <v>0</v>
      </c>
      <c r="K270" s="21">
        <v>0</v>
      </c>
      <c r="L270" s="21">
        <v>0</v>
      </c>
      <c r="M270" s="21">
        <v>0</v>
      </c>
      <c r="N270" s="21">
        <v>0</v>
      </c>
      <c r="O270" s="23">
        <v>0</v>
      </c>
    </row>
    <row r="271" spans="1:15" x14ac:dyDescent="0.3">
      <c r="A271" s="18">
        <v>544</v>
      </c>
      <c r="B271" s="22" t="s">
        <v>281</v>
      </c>
      <c r="C271" s="20">
        <f t="shared" si="45"/>
        <v>0</v>
      </c>
      <c r="D271" s="21">
        <v>0</v>
      </c>
      <c r="E271" s="21">
        <v>0</v>
      </c>
      <c r="F271" s="21">
        <v>0</v>
      </c>
      <c r="G271" s="21">
        <v>0</v>
      </c>
      <c r="H271" s="21">
        <v>0</v>
      </c>
      <c r="I271" s="21">
        <v>0</v>
      </c>
      <c r="J271" s="21">
        <v>0</v>
      </c>
      <c r="K271" s="21">
        <v>0</v>
      </c>
      <c r="L271" s="21">
        <v>0</v>
      </c>
      <c r="M271" s="21">
        <v>0</v>
      </c>
      <c r="N271" s="21">
        <v>0</v>
      </c>
      <c r="O271" s="23">
        <v>0</v>
      </c>
    </row>
    <row r="272" spans="1:15" x14ac:dyDescent="0.3">
      <c r="A272" s="18">
        <v>545</v>
      </c>
      <c r="B272" s="22" t="s">
        <v>282</v>
      </c>
      <c r="C272" s="20">
        <f t="shared" si="45"/>
        <v>0</v>
      </c>
      <c r="D272" s="21">
        <v>0</v>
      </c>
      <c r="E272" s="21">
        <v>0</v>
      </c>
      <c r="F272" s="21">
        <v>0</v>
      </c>
      <c r="G272" s="21">
        <v>0</v>
      </c>
      <c r="H272" s="21">
        <v>0</v>
      </c>
      <c r="I272" s="21">
        <v>0</v>
      </c>
      <c r="J272" s="21">
        <v>0</v>
      </c>
      <c r="K272" s="21">
        <v>0</v>
      </c>
      <c r="L272" s="21">
        <v>0</v>
      </c>
      <c r="M272" s="21">
        <v>0</v>
      </c>
      <c r="N272" s="21">
        <v>0</v>
      </c>
      <c r="O272" s="23">
        <v>0</v>
      </c>
    </row>
    <row r="273" spans="1:15" x14ac:dyDescent="0.3">
      <c r="A273" s="18">
        <v>549</v>
      </c>
      <c r="B273" s="22" t="s">
        <v>283</v>
      </c>
      <c r="C273" s="20">
        <f t="shared" si="45"/>
        <v>0</v>
      </c>
      <c r="D273" s="21">
        <v>0</v>
      </c>
      <c r="E273" s="21">
        <v>0</v>
      </c>
      <c r="F273" s="21">
        <v>0</v>
      </c>
      <c r="G273" s="21">
        <v>0</v>
      </c>
      <c r="H273" s="21">
        <v>0</v>
      </c>
      <c r="I273" s="21">
        <v>0</v>
      </c>
      <c r="J273" s="21">
        <v>0</v>
      </c>
      <c r="K273" s="21">
        <v>0</v>
      </c>
      <c r="L273" s="21">
        <v>0</v>
      </c>
      <c r="M273" s="21">
        <v>0</v>
      </c>
      <c r="N273" s="21">
        <v>0</v>
      </c>
      <c r="O273" s="23">
        <v>0</v>
      </c>
    </row>
    <row r="274" spans="1:15" x14ac:dyDescent="0.3">
      <c r="A274" s="24">
        <v>5500</v>
      </c>
      <c r="B274" s="25" t="s">
        <v>284</v>
      </c>
      <c r="C274" s="15">
        <f>SUM(D274:O274)</f>
        <v>0</v>
      </c>
      <c r="D274" s="26">
        <f t="shared" ref="D274:O274" si="55">SUM(D275)</f>
        <v>0</v>
      </c>
      <c r="E274" s="26">
        <f t="shared" si="55"/>
        <v>0</v>
      </c>
      <c r="F274" s="26">
        <f t="shared" si="55"/>
        <v>0</v>
      </c>
      <c r="G274" s="26">
        <f t="shared" si="55"/>
        <v>0</v>
      </c>
      <c r="H274" s="26">
        <f t="shared" si="55"/>
        <v>0</v>
      </c>
      <c r="I274" s="26">
        <f t="shared" si="55"/>
        <v>0</v>
      </c>
      <c r="J274" s="26">
        <f t="shared" si="55"/>
        <v>0</v>
      </c>
      <c r="K274" s="26">
        <f t="shared" si="55"/>
        <v>0</v>
      </c>
      <c r="L274" s="26">
        <f t="shared" si="55"/>
        <v>0</v>
      </c>
      <c r="M274" s="26">
        <f t="shared" si="55"/>
        <v>0</v>
      </c>
      <c r="N274" s="26">
        <f t="shared" si="55"/>
        <v>0</v>
      </c>
      <c r="O274" s="27">
        <f t="shared" si="55"/>
        <v>0</v>
      </c>
    </row>
    <row r="275" spans="1:15" x14ac:dyDescent="0.3">
      <c r="A275" s="18">
        <v>551</v>
      </c>
      <c r="B275" s="22" t="s">
        <v>285</v>
      </c>
      <c r="C275" s="20">
        <f>SUM(D275:O275)</f>
        <v>0</v>
      </c>
      <c r="D275" s="21">
        <v>0</v>
      </c>
      <c r="E275" s="21">
        <v>0</v>
      </c>
      <c r="F275" s="21">
        <v>0</v>
      </c>
      <c r="G275" s="21">
        <v>0</v>
      </c>
      <c r="H275" s="21">
        <v>0</v>
      </c>
      <c r="I275" s="21">
        <v>0</v>
      </c>
      <c r="J275" s="21">
        <v>0</v>
      </c>
      <c r="K275" s="21">
        <v>0</v>
      </c>
      <c r="L275" s="21">
        <v>0</v>
      </c>
      <c r="M275" s="21">
        <v>0</v>
      </c>
      <c r="N275" s="21">
        <v>0</v>
      </c>
      <c r="O275" s="23">
        <v>0</v>
      </c>
    </row>
    <row r="276" spans="1:15" x14ac:dyDescent="0.3">
      <c r="A276" s="24">
        <v>5600</v>
      </c>
      <c r="B276" s="25" t="s">
        <v>286</v>
      </c>
      <c r="C276" s="15">
        <f>SUM(D276:O276)</f>
        <v>0</v>
      </c>
      <c r="D276" s="26">
        <v>0</v>
      </c>
      <c r="E276" s="26">
        <f t="shared" ref="E276:O276" si="56">SUM(E277:E284)</f>
        <v>0</v>
      </c>
      <c r="F276" s="26">
        <f t="shared" si="56"/>
        <v>0</v>
      </c>
      <c r="G276" s="26">
        <f t="shared" si="56"/>
        <v>0</v>
      </c>
      <c r="H276" s="26">
        <f t="shared" si="56"/>
        <v>0</v>
      </c>
      <c r="I276" s="26">
        <f t="shared" si="56"/>
        <v>0</v>
      </c>
      <c r="J276" s="26">
        <f t="shared" si="56"/>
        <v>0</v>
      </c>
      <c r="K276" s="26">
        <f t="shared" si="56"/>
        <v>0</v>
      </c>
      <c r="L276" s="26">
        <f t="shared" si="56"/>
        <v>0</v>
      </c>
      <c r="M276" s="26">
        <f t="shared" si="56"/>
        <v>0</v>
      </c>
      <c r="N276" s="26">
        <f t="shared" si="56"/>
        <v>0</v>
      </c>
      <c r="O276" s="27">
        <f t="shared" si="56"/>
        <v>0</v>
      </c>
    </row>
    <row r="277" spans="1:15" x14ac:dyDescent="0.3">
      <c r="A277" s="18">
        <v>561</v>
      </c>
      <c r="B277" s="22" t="s">
        <v>287</v>
      </c>
      <c r="C277" s="20">
        <f t="shared" ref="C277:C284" si="57">SUM(D277:O277)</f>
        <v>0</v>
      </c>
      <c r="D277" s="21">
        <v>0</v>
      </c>
      <c r="E277" s="21">
        <v>0</v>
      </c>
      <c r="F277" s="21">
        <v>0</v>
      </c>
      <c r="G277" s="21">
        <v>0</v>
      </c>
      <c r="H277" s="21">
        <v>0</v>
      </c>
      <c r="I277" s="21">
        <v>0</v>
      </c>
      <c r="J277" s="21">
        <v>0</v>
      </c>
      <c r="K277" s="21">
        <v>0</v>
      </c>
      <c r="L277" s="21">
        <v>0</v>
      </c>
      <c r="M277" s="21">
        <v>0</v>
      </c>
      <c r="N277" s="21">
        <v>0</v>
      </c>
      <c r="O277" s="23">
        <v>0</v>
      </c>
    </row>
    <row r="278" spans="1:15" x14ac:dyDescent="0.3">
      <c r="A278" s="18">
        <v>562</v>
      </c>
      <c r="B278" s="22" t="s">
        <v>288</v>
      </c>
      <c r="C278" s="20">
        <f t="shared" si="57"/>
        <v>0</v>
      </c>
      <c r="D278" s="21">
        <v>0</v>
      </c>
      <c r="E278" s="21">
        <v>0</v>
      </c>
      <c r="F278" s="21">
        <v>0</v>
      </c>
      <c r="G278" s="21">
        <v>0</v>
      </c>
      <c r="H278" s="21">
        <v>0</v>
      </c>
      <c r="I278" s="21">
        <v>0</v>
      </c>
      <c r="J278" s="21">
        <v>0</v>
      </c>
      <c r="K278" s="21">
        <v>0</v>
      </c>
      <c r="L278" s="21">
        <v>0</v>
      </c>
      <c r="M278" s="21">
        <v>0</v>
      </c>
      <c r="N278" s="21">
        <v>0</v>
      </c>
      <c r="O278" s="23">
        <v>0</v>
      </c>
    </row>
    <row r="279" spans="1:15" x14ac:dyDescent="0.3">
      <c r="A279" s="18">
        <v>563</v>
      </c>
      <c r="B279" s="22" t="s">
        <v>289</v>
      </c>
      <c r="C279" s="20">
        <f t="shared" si="57"/>
        <v>0</v>
      </c>
      <c r="D279" s="21">
        <v>0</v>
      </c>
      <c r="E279" s="21">
        <v>0</v>
      </c>
      <c r="F279" s="21">
        <v>0</v>
      </c>
      <c r="G279" s="21">
        <v>0</v>
      </c>
      <c r="H279" s="21">
        <v>0</v>
      </c>
      <c r="I279" s="21">
        <v>0</v>
      </c>
      <c r="J279" s="21">
        <v>0</v>
      </c>
      <c r="K279" s="21">
        <v>0</v>
      </c>
      <c r="L279" s="21">
        <v>0</v>
      </c>
      <c r="M279" s="21">
        <v>0</v>
      </c>
      <c r="N279" s="21">
        <v>0</v>
      </c>
      <c r="O279" s="23">
        <v>0</v>
      </c>
    </row>
    <row r="280" spans="1:15" ht="20.399999999999999" x14ac:dyDescent="0.3">
      <c r="A280" s="18">
        <v>564</v>
      </c>
      <c r="B280" s="22" t="s">
        <v>290</v>
      </c>
      <c r="C280" s="20">
        <f t="shared" si="57"/>
        <v>0</v>
      </c>
      <c r="D280" s="21">
        <v>0</v>
      </c>
      <c r="E280" s="21">
        <v>0</v>
      </c>
      <c r="F280" s="21">
        <v>0</v>
      </c>
      <c r="G280" s="21">
        <v>0</v>
      </c>
      <c r="H280" s="21">
        <v>0</v>
      </c>
      <c r="I280" s="21">
        <v>0</v>
      </c>
      <c r="J280" s="21">
        <v>0</v>
      </c>
      <c r="K280" s="21">
        <v>0</v>
      </c>
      <c r="L280" s="21">
        <v>0</v>
      </c>
      <c r="M280" s="21">
        <v>0</v>
      </c>
      <c r="N280" s="21">
        <v>0</v>
      </c>
      <c r="O280" s="23">
        <v>0</v>
      </c>
    </row>
    <row r="281" spans="1:15" x14ac:dyDescent="0.3">
      <c r="A281" s="18">
        <v>565</v>
      </c>
      <c r="B281" s="22" t="s">
        <v>291</v>
      </c>
      <c r="C281" s="20">
        <f t="shared" si="57"/>
        <v>0</v>
      </c>
      <c r="D281" s="21">
        <v>0</v>
      </c>
      <c r="E281" s="21">
        <v>0</v>
      </c>
      <c r="F281" s="21">
        <v>0</v>
      </c>
      <c r="G281" s="21">
        <v>0</v>
      </c>
      <c r="H281" s="21">
        <v>0</v>
      </c>
      <c r="I281" s="21">
        <v>0</v>
      </c>
      <c r="J281" s="21">
        <v>0</v>
      </c>
      <c r="K281" s="21">
        <v>0</v>
      </c>
      <c r="L281" s="21">
        <v>0</v>
      </c>
      <c r="M281" s="21">
        <v>0</v>
      </c>
      <c r="N281" s="21">
        <v>0</v>
      </c>
      <c r="O281" s="23">
        <v>0</v>
      </c>
    </row>
    <row r="282" spans="1:15" x14ac:dyDescent="0.3">
      <c r="A282" s="18">
        <v>566</v>
      </c>
      <c r="B282" s="22" t="s">
        <v>292</v>
      </c>
      <c r="C282" s="20">
        <f t="shared" si="57"/>
        <v>0</v>
      </c>
      <c r="D282" s="21">
        <v>0</v>
      </c>
      <c r="E282" s="21">
        <v>0</v>
      </c>
      <c r="F282" s="21">
        <v>0</v>
      </c>
      <c r="G282" s="21">
        <v>0</v>
      </c>
      <c r="H282" s="21">
        <v>0</v>
      </c>
      <c r="I282" s="21">
        <v>0</v>
      </c>
      <c r="J282" s="21">
        <v>0</v>
      </c>
      <c r="K282" s="21">
        <v>0</v>
      </c>
      <c r="L282" s="21">
        <v>0</v>
      </c>
      <c r="M282" s="21">
        <v>0</v>
      </c>
      <c r="N282" s="21">
        <v>0</v>
      </c>
      <c r="O282" s="23">
        <v>0</v>
      </c>
    </row>
    <row r="283" spans="1:15" x14ac:dyDescent="0.3">
      <c r="A283" s="18">
        <v>567</v>
      </c>
      <c r="B283" s="22" t="s">
        <v>293</v>
      </c>
      <c r="C283" s="20">
        <f t="shared" si="57"/>
        <v>0</v>
      </c>
      <c r="D283" s="21">
        <v>0</v>
      </c>
      <c r="E283" s="21">
        <v>0</v>
      </c>
      <c r="F283" s="21">
        <v>0</v>
      </c>
      <c r="G283" s="21">
        <v>0</v>
      </c>
      <c r="H283" s="21">
        <v>0</v>
      </c>
      <c r="I283" s="21">
        <v>0</v>
      </c>
      <c r="J283" s="21">
        <v>0</v>
      </c>
      <c r="K283" s="21">
        <v>0</v>
      </c>
      <c r="L283" s="21">
        <v>0</v>
      </c>
      <c r="M283" s="21">
        <v>0</v>
      </c>
      <c r="N283" s="21">
        <v>0</v>
      </c>
      <c r="O283" s="23">
        <v>0</v>
      </c>
    </row>
    <row r="284" spans="1:15" x14ac:dyDescent="0.3">
      <c r="A284" s="18">
        <v>569</v>
      </c>
      <c r="B284" s="22" t="s">
        <v>294</v>
      </c>
      <c r="C284" s="20">
        <f t="shared" si="57"/>
        <v>0</v>
      </c>
      <c r="D284" s="21">
        <v>0</v>
      </c>
      <c r="E284" s="21">
        <v>0</v>
      </c>
      <c r="F284" s="21">
        <v>0</v>
      </c>
      <c r="G284" s="21">
        <v>0</v>
      </c>
      <c r="H284" s="21">
        <v>0</v>
      </c>
      <c r="I284" s="21">
        <v>0</v>
      </c>
      <c r="J284" s="21">
        <v>0</v>
      </c>
      <c r="K284" s="21">
        <v>0</v>
      </c>
      <c r="L284" s="21">
        <v>0</v>
      </c>
      <c r="M284" s="21">
        <v>0</v>
      </c>
      <c r="N284" s="21">
        <v>0</v>
      </c>
      <c r="O284" s="23">
        <v>0</v>
      </c>
    </row>
    <row r="285" spans="1:15" x14ac:dyDescent="0.3">
      <c r="A285" s="24">
        <v>5700</v>
      </c>
      <c r="B285" s="25" t="s">
        <v>295</v>
      </c>
      <c r="C285" s="15">
        <f>SUM(D285:O285)</f>
        <v>150024</v>
      </c>
      <c r="D285" s="26">
        <f>SUM(D286:D294)</f>
        <v>12502</v>
      </c>
      <c r="E285" s="26">
        <f t="shared" ref="E285:O285" si="58">SUM(E286:E294)</f>
        <v>12502</v>
      </c>
      <c r="F285" s="26">
        <f t="shared" si="58"/>
        <v>12502</v>
      </c>
      <c r="G285" s="26">
        <f t="shared" si="58"/>
        <v>12502</v>
      </c>
      <c r="H285" s="26">
        <f t="shared" si="58"/>
        <v>12502</v>
      </c>
      <c r="I285" s="26">
        <f t="shared" si="58"/>
        <v>12502</v>
      </c>
      <c r="J285" s="26">
        <f t="shared" si="58"/>
        <v>12502</v>
      </c>
      <c r="K285" s="26">
        <f t="shared" si="58"/>
        <v>12502</v>
      </c>
      <c r="L285" s="26">
        <f t="shared" si="58"/>
        <v>12502</v>
      </c>
      <c r="M285" s="26">
        <f t="shared" si="58"/>
        <v>12502</v>
      </c>
      <c r="N285" s="26">
        <f t="shared" si="58"/>
        <v>12502</v>
      </c>
      <c r="O285" s="27">
        <f t="shared" si="58"/>
        <v>12502</v>
      </c>
    </row>
    <row r="286" spans="1:15" x14ac:dyDescent="0.3">
      <c r="A286" s="18">
        <v>571</v>
      </c>
      <c r="B286" s="22" t="s">
        <v>296</v>
      </c>
      <c r="C286" s="20">
        <f t="shared" ref="C286:C309" si="59">SUM(D286:O286)</f>
        <v>0</v>
      </c>
      <c r="D286" s="21">
        <v>0</v>
      </c>
      <c r="E286" s="21">
        <v>0</v>
      </c>
      <c r="F286" s="21">
        <v>0</v>
      </c>
      <c r="G286" s="21">
        <v>0</v>
      </c>
      <c r="H286" s="21">
        <v>0</v>
      </c>
      <c r="I286" s="21">
        <v>0</v>
      </c>
      <c r="J286" s="21">
        <v>0</v>
      </c>
      <c r="K286" s="21">
        <v>0</v>
      </c>
      <c r="L286" s="21">
        <v>0</v>
      </c>
      <c r="M286" s="21">
        <v>0</v>
      </c>
      <c r="N286" s="21">
        <v>0</v>
      </c>
      <c r="O286" s="23">
        <v>0</v>
      </c>
    </row>
    <row r="287" spans="1:15" x14ac:dyDescent="0.3">
      <c r="A287" s="18">
        <v>572</v>
      </c>
      <c r="B287" s="22" t="s">
        <v>297</v>
      </c>
      <c r="C287" s="20">
        <f t="shared" si="59"/>
        <v>0</v>
      </c>
      <c r="D287" s="21">
        <v>0</v>
      </c>
      <c r="E287" s="21">
        <v>0</v>
      </c>
      <c r="F287" s="21">
        <v>0</v>
      </c>
      <c r="G287" s="21">
        <v>0</v>
      </c>
      <c r="H287" s="21">
        <v>0</v>
      </c>
      <c r="I287" s="21">
        <v>0</v>
      </c>
      <c r="J287" s="21">
        <v>0</v>
      </c>
      <c r="K287" s="21">
        <v>0</v>
      </c>
      <c r="L287" s="21">
        <v>0</v>
      </c>
      <c r="M287" s="21">
        <v>0</v>
      </c>
      <c r="N287" s="21">
        <v>0</v>
      </c>
      <c r="O287" s="23">
        <v>0</v>
      </c>
    </row>
    <row r="288" spans="1:15" x14ac:dyDescent="0.3">
      <c r="A288" s="18">
        <v>573</v>
      </c>
      <c r="B288" s="22" t="s">
        <v>298</v>
      </c>
      <c r="C288" s="20">
        <f t="shared" si="59"/>
        <v>0</v>
      </c>
      <c r="D288" s="21">
        <v>0</v>
      </c>
      <c r="E288" s="21">
        <v>0</v>
      </c>
      <c r="F288" s="21">
        <v>0</v>
      </c>
      <c r="G288" s="21">
        <v>0</v>
      </c>
      <c r="H288" s="21">
        <v>0</v>
      </c>
      <c r="I288" s="21">
        <v>0</v>
      </c>
      <c r="J288" s="21">
        <v>0</v>
      </c>
      <c r="K288" s="21">
        <v>0</v>
      </c>
      <c r="L288" s="21">
        <v>0</v>
      </c>
      <c r="M288" s="21">
        <v>0</v>
      </c>
      <c r="N288" s="21">
        <v>0</v>
      </c>
      <c r="O288" s="23">
        <v>0</v>
      </c>
    </row>
    <row r="289" spans="1:15" x14ac:dyDescent="0.3">
      <c r="A289" s="18">
        <v>574</v>
      </c>
      <c r="B289" s="22" t="s">
        <v>299</v>
      </c>
      <c r="C289" s="20">
        <f t="shared" si="59"/>
        <v>0</v>
      </c>
      <c r="D289" s="21">
        <v>0</v>
      </c>
      <c r="E289" s="21">
        <v>0</v>
      </c>
      <c r="F289" s="21">
        <v>0</v>
      </c>
      <c r="G289" s="21">
        <v>0</v>
      </c>
      <c r="H289" s="21">
        <v>0</v>
      </c>
      <c r="I289" s="21">
        <v>0</v>
      </c>
      <c r="J289" s="21">
        <v>0</v>
      </c>
      <c r="K289" s="21">
        <v>0</v>
      </c>
      <c r="L289" s="21">
        <v>0</v>
      </c>
      <c r="M289" s="21">
        <v>0</v>
      </c>
      <c r="N289" s="21">
        <v>0</v>
      </c>
      <c r="O289" s="23">
        <v>0</v>
      </c>
    </row>
    <row r="290" spans="1:15" x14ac:dyDescent="0.3">
      <c r="A290" s="18">
        <v>575</v>
      </c>
      <c r="B290" s="22" t="s">
        <v>300</v>
      </c>
      <c r="C290" s="20">
        <f t="shared" si="59"/>
        <v>0</v>
      </c>
      <c r="D290" s="21">
        <v>0</v>
      </c>
      <c r="E290" s="21">
        <v>0</v>
      </c>
      <c r="F290" s="21">
        <v>0</v>
      </c>
      <c r="G290" s="21">
        <v>0</v>
      </c>
      <c r="H290" s="21">
        <v>0</v>
      </c>
      <c r="I290" s="21">
        <v>0</v>
      </c>
      <c r="J290" s="21">
        <v>0</v>
      </c>
      <c r="K290" s="21">
        <v>0</v>
      </c>
      <c r="L290" s="21">
        <v>0</v>
      </c>
      <c r="M290" s="21">
        <v>0</v>
      </c>
      <c r="N290" s="21">
        <v>0</v>
      </c>
      <c r="O290" s="23">
        <v>0</v>
      </c>
    </row>
    <row r="291" spans="1:15" x14ac:dyDescent="0.3">
      <c r="A291" s="18">
        <v>576</v>
      </c>
      <c r="B291" s="22" t="s">
        <v>301</v>
      </c>
      <c r="C291" s="20">
        <f t="shared" si="59"/>
        <v>0</v>
      </c>
      <c r="D291" s="21">
        <v>0</v>
      </c>
      <c r="E291" s="21">
        <v>0</v>
      </c>
      <c r="F291" s="21">
        <v>0</v>
      </c>
      <c r="G291" s="21">
        <v>0</v>
      </c>
      <c r="H291" s="21">
        <v>0</v>
      </c>
      <c r="I291" s="21">
        <v>0</v>
      </c>
      <c r="J291" s="21">
        <v>0</v>
      </c>
      <c r="K291" s="21">
        <v>0</v>
      </c>
      <c r="L291" s="21">
        <v>0</v>
      </c>
      <c r="M291" s="21">
        <v>0</v>
      </c>
      <c r="N291" s="21">
        <v>0</v>
      </c>
      <c r="O291" s="23">
        <v>0</v>
      </c>
    </row>
    <row r="292" spans="1:15" x14ac:dyDescent="0.3">
      <c r="A292" s="18">
        <v>577</v>
      </c>
      <c r="B292" s="22" t="s">
        <v>302</v>
      </c>
      <c r="C292" s="20">
        <f t="shared" si="59"/>
        <v>0</v>
      </c>
      <c r="D292" s="21">
        <v>0</v>
      </c>
      <c r="E292" s="21">
        <v>0</v>
      </c>
      <c r="F292" s="21">
        <v>0</v>
      </c>
      <c r="G292" s="21">
        <v>0</v>
      </c>
      <c r="H292" s="21">
        <v>0</v>
      </c>
      <c r="I292" s="21">
        <v>0</v>
      </c>
      <c r="J292" s="21">
        <v>0</v>
      </c>
      <c r="K292" s="21">
        <v>0</v>
      </c>
      <c r="L292" s="21">
        <v>0</v>
      </c>
      <c r="M292" s="21">
        <v>0</v>
      </c>
      <c r="N292" s="21">
        <v>0</v>
      </c>
      <c r="O292" s="23">
        <v>0</v>
      </c>
    </row>
    <row r="293" spans="1:15" x14ac:dyDescent="0.3">
      <c r="A293" s="18">
        <v>578</v>
      </c>
      <c r="B293" s="22" t="s">
        <v>303</v>
      </c>
      <c r="C293" s="20">
        <f t="shared" si="59"/>
        <v>150024</v>
      </c>
      <c r="D293" s="21">
        <v>12502</v>
      </c>
      <c r="E293" s="21">
        <v>12502</v>
      </c>
      <c r="F293" s="21">
        <v>12502</v>
      </c>
      <c r="G293" s="21">
        <v>12502</v>
      </c>
      <c r="H293" s="21">
        <v>12502</v>
      </c>
      <c r="I293" s="21">
        <v>12502</v>
      </c>
      <c r="J293" s="21">
        <v>12502</v>
      </c>
      <c r="K293" s="21">
        <v>12502</v>
      </c>
      <c r="L293" s="21">
        <v>12502</v>
      </c>
      <c r="M293" s="21">
        <v>12502</v>
      </c>
      <c r="N293" s="21">
        <v>12502</v>
      </c>
      <c r="O293" s="21">
        <v>12502</v>
      </c>
    </row>
    <row r="294" spans="1:15" x14ac:dyDescent="0.3">
      <c r="A294" s="18">
        <v>579</v>
      </c>
      <c r="B294" s="22" t="s">
        <v>304</v>
      </c>
      <c r="C294" s="20">
        <f t="shared" si="59"/>
        <v>0</v>
      </c>
      <c r="D294" s="21">
        <v>0</v>
      </c>
      <c r="E294" s="21">
        <v>0</v>
      </c>
      <c r="F294" s="21">
        <v>0</v>
      </c>
      <c r="G294" s="21">
        <v>0</v>
      </c>
      <c r="H294" s="21">
        <v>0</v>
      </c>
      <c r="I294" s="21">
        <v>0</v>
      </c>
      <c r="J294" s="21">
        <v>0</v>
      </c>
      <c r="K294" s="21">
        <v>0</v>
      </c>
      <c r="L294" s="21">
        <v>0</v>
      </c>
      <c r="M294" s="21">
        <v>0</v>
      </c>
      <c r="N294" s="21">
        <v>0</v>
      </c>
      <c r="O294" s="23">
        <v>0</v>
      </c>
    </row>
    <row r="295" spans="1:15" x14ac:dyDescent="0.3">
      <c r="A295" s="24">
        <v>5800</v>
      </c>
      <c r="B295" s="25" t="s">
        <v>305</v>
      </c>
      <c r="C295" s="15">
        <f t="shared" si="59"/>
        <v>0</v>
      </c>
      <c r="D295" s="26">
        <f>SUM(D296:D299)</f>
        <v>0</v>
      </c>
      <c r="E295" s="26">
        <f t="shared" ref="E295:O295" si="60">SUM(E296:E299)</f>
        <v>0</v>
      </c>
      <c r="F295" s="26">
        <f t="shared" si="60"/>
        <v>0</v>
      </c>
      <c r="G295" s="26">
        <f t="shared" si="60"/>
        <v>0</v>
      </c>
      <c r="H295" s="26">
        <f t="shared" si="60"/>
        <v>0</v>
      </c>
      <c r="I295" s="26">
        <f t="shared" si="60"/>
        <v>0</v>
      </c>
      <c r="J295" s="26">
        <f t="shared" si="60"/>
        <v>0</v>
      </c>
      <c r="K295" s="26">
        <f t="shared" si="60"/>
        <v>0</v>
      </c>
      <c r="L295" s="26">
        <f t="shared" si="60"/>
        <v>0</v>
      </c>
      <c r="M295" s="26">
        <f t="shared" si="60"/>
        <v>0</v>
      </c>
      <c r="N295" s="26">
        <f t="shared" si="60"/>
        <v>0</v>
      </c>
      <c r="O295" s="27">
        <f t="shared" si="60"/>
        <v>0</v>
      </c>
    </row>
    <row r="296" spans="1:15" x14ac:dyDescent="0.3">
      <c r="A296" s="18">
        <v>581</v>
      </c>
      <c r="B296" s="22" t="s">
        <v>306</v>
      </c>
      <c r="C296" s="20">
        <f t="shared" si="59"/>
        <v>0</v>
      </c>
      <c r="D296" s="21">
        <v>0</v>
      </c>
      <c r="E296" s="21">
        <v>0</v>
      </c>
      <c r="F296" s="21">
        <v>0</v>
      </c>
      <c r="G296" s="21">
        <v>0</v>
      </c>
      <c r="H296" s="21">
        <v>0</v>
      </c>
      <c r="I296" s="21">
        <v>0</v>
      </c>
      <c r="J296" s="21">
        <v>0</v>
      </c>
      <c r="K296" s="21">
        <v>0</v>
      </c>
      <c r="L296" s="21">
        <v>0</v>
      </c>
      <c r="M296" s="21">
        <v>0</v>
      </c>
      <c r="N296" s="21">
        <v>0</v>
      </c>
      <c r="O296" s="23">
        <v>0</v>
      </c>
    </row>
    <row r="297" spans="1:15" x14ac:dyDescent="0.3">
      <c r="A297" s="18">
        <v>582</v>
      </c>
      <c r="B297" s="22" t="s">
        <v>307</v>
      </c>
      <c r="C297" s="20">
        <f t="shared" si="59"/>
        <v>0</v>
      </c>
      <c r="D297" s="21">
        <v>0</v>
      </c>
      <c r="E297" s="21">
        <v>0</v>
      </c>
      <c r="F297" s="21">
        <v>0</v>
      </c>
      <c r="G297" s="21">
        <v>0</v>
      </c>
      <c r="H297" s="21">
        <v>0</v>
      </c>
      <c r="I297" s="21">
        <v>0</v>
      </c>
      <c r="J297" s="21">
        <v>0</v>
      </c>
      <c r="K297" s="21">
        <v>0</v>
      </c>
      <c r="L297" s="21">
        <v>0</v>
      </c>
      <c r="M297" s="21">
        <v>0</v>
      </c>
      <c r="N297" s="21">
        <v>0</v>
      </c>
      <c r="O297" s="23">
        <v>0</v>
      </c>
    </row>
    <row r="298" spans="1:15" x14ac:dyDescent="0.3">
      <c r="A298" s="18">
        <v>583</v>
      </c>
      <c r="B298" s="22" t="s">
        <v>308</v>
      </c>
      <c r="C298" s="20">
        <f t="shared" si="59"/>
        <v>0</v>
      </c>
      <c r="D298" s="21">
        <v>0</v>
      </c>
      <c r="E298" s="21">
        <v>0</v>
      </c>
      <c r="F298" s="21">
        <v>0</v>
      </c>
      <c r="G298" s="21">
        <v>0</v>
      </c>
      <c r="H298" s="21">
        <v>0</v>
      </c>
      <c r="I298" s="21">
        <v>0</v>
      </c>
      <c r="J298" s="21">
        <v>0</v>
      </c>
      <c r="K298" s="21">
        <v>0</v>
      </c>
      <c r="L298" s="21">
        <v>0</v>
      </c>
      <c r="M298" s="21">
        <v>0</v>
      </c>
      <c r="N298" s="21">
        <v>0</v>
      </c>
      <c r="O298" s="23">
        <v>0</v>
      </c>
    </row>
    <row r="299" spans="1:15" x14ac:dyDescent="0.3">
      <c r="A299" s="18">
        <v>589</v>
      </c>
      <c r="B299" s="22" t="s">
        <v>309</v>
      </c>
      <c r="C299" s="20">
        <f t="shared" si="59"/>
        <v>0</v>
      </c>
      <c r="D299" s="21">
        <v>0</v>
      </c>
      <c r="E299" s="21">
        <v>0</v>
      </c>
      <c r="F299" s="21">
        <v>0</v>
      </c>
      <c r="G299" s="21">
        <v>0</v>
      </c>
      <c r="H299" s="21">
        <v>0</v>
      </c>
      <c r="I299" s="21">
        <v>0</v>
      </c>
      <c r="J299" s="21">
        <v>0</v>
      </c>
      <c r="K299" s="21">
        <v>0</v>
      </c>
      <c r="L299" s="21">
        <v>0</v>
      </c>
      <c r="M299" s="21">
        <v>0</v>
      </c>
      <c r="N299" s="21">
        <v>0</v>
      </c>
      <c r="O299" s="23">
        <v>0</v>
      </c>
    </row>
    <row r="300" spans="1:15" x14ac:dyDescent="0.3">
      <c r="A300" s="24">
        <v>5900</v>
      </c>
      <c r="B300" s="25" t="s">
        <v>310</v>
      </c>
      <c r="C300" s="15">
        <f t="shared" si="59"/>
        <v>0</v>
      </c>
      <c r="D300" s="26">
        <f>SUM(D301:D309)</f>
        <v>0</v>
      </c>
      <c r="E300" s="26">
        <f t="shared" ref="E300:O300" si="61">SUM(E301:E309)</f>
        <v>0</v>
      </c>
      <c r="F300" s="26">
        <f t="shared" si="61"/>
        <v>0</v>
      </c>
      <c r="G300" s="26">
        <f t="shared" si="61"/>
        <v>0</v>
      </c>
      <c r="H300" s="26">
        <f t="shared" si="61"/>
        <v>0</v>
      </c>
      <c r="I300" s="26">
        <f t="shared" si="61"/>
        <v>0</v>
      </c>
      <c r="J300" s="26">
        <f t="shared" si="61"/>
        <v>0</v>
      </c>
      <c r="K300" s="26">
        <f t="shared" si="61"/>
        <v>0</v>
      </c>
      <c r="L300" s="26">
        <f t="shared" si="61"/>
        <v>0</v>
      </c>
      <c r="M300" s="26">
        <f t="shared" si="61"/>
        <v>0</v>
      </c>
      <c r="N300" s="26">
        <f t="shared" si="61"/>
        <v>0</v>
      </c>
      <c r="O300" s="27">
        <f t="shared" si="61"/>
        <v>0</v>
      </c>
    </row>
    <row r="301" spans="1:15" x14ac:dyDescent="0.3">
      <c r="A301" s="18">
        <v>591</v>
      </c>
      <c r="B301" s="22" t="s">
        <v>311</v>
      </c>
      <c r="C301" s="20">
        <f t="shared" si="59"/>
        <v>0</v>
      </c>
      <c r="D301" s="21">
        <v>0</v>
      </c>
      <c r="E301" s="21">
        <v>0</v>
      </c>
      <c r="F301" s="21">
        <v>0</v>
      </c>
      <c r="G301" s="21">
        <v>0</v>
      </c>
      <c r="H301" s="21">
        <v>0</v>
      </c>
      <c r="I301" s="21">
        <v>0</v>
      </c>
      <c r="J301" s="21">
        <v>0</v>
      </c>
      <c r="K301" s="21">
        <v>0</v>
      </c>
      <c r="L301" s="21">
        <v>0</v>
      </c>
      <c r="M301" s="21">
        <v>0</v>
      </c>
      <c r="N301" s="21">
        <v>0</v>
      </c>
      <c r="O301" s="23">
        <v>0</v>
      </c>
    </row>
    <row r="302" spans="1:15" x14ac:dyDescent="0.3">
      <c r="A302" s="18">
        <v>592</v>
      </c>
      <c r="B302" s="22" t="s">
        <v>312</v>
      </c>
      <c r="C302" s="20">
        <f t="shared" si="59"/>
        <v>0</v>
      </c>
      <c r="D302" s="21"/>
      <c r="E302" s="21"/>
      <c r="F302" s="21"/>
      <c r="G302" s="21"/>
      <c r="H302" s="21"/>
      <c r="I302" s="21"/>
      <c r="J302" s="21"/>
      <c r="K302" s="21"/>
      <c r="L302" s="21"/>
      <c r="M302" s="21"/>
      <c r="N302" s="21"/>
      <c r="O302" s="23"/>
    </row>
    <row r="303" spans="1:15" x14ac:dyDescent="0.3">
      <c r="A303" s="18">
        <v>593</v>
      </c>
      <c r="B303" s="22" t="s">
        <v>313</v>
      </c>
      <c r="C303" s="20">
        <f t="shared" si="59"/>
        <v>0</v>
      </c>
      <c r="D303" s="21"/>
      <c r="E303" s="21"/>
      <c r="F303" s="21"/>
      <c r="G303" s="21"/>
      <c r="H303" s="21"/>
      <c r="I303" s="21"/>
      <c r="J303" s="21"/>
      <c r="K303" s="21"/>
      <c r="L303" s="21"/>
      <c r="M303" s="21"/>
      <c r="N303" s="21"/>
      <c r="O303" s="23"/>
    </row>
    <row r="304" spans="1:15" x14ac:dyDescent="0.3">
      <c r="A304" s="18">
        <v>594</v>
      </c>
      <c r="B304" s="22" t="s">
        <v>314</v>
      </c>
      <c r="C304" s="20">
        <f t="shared" si="59"/>
        <v>0</v>
      </c>
      <c r="D304" s="21"/>
      <c r="E304" s="21"/>
      <c r="F304" s="21"/>
      <c r="G304" s="21"/>
      <c r="H304" s="21"/>
      <c r="I304" s="21"/>
      <c r="J304" s="21"/>
      <c r="K304" s="21"/>
      <c r="L304" s="21"/>
      <c r="M304" s="21"/>
      <c r="N304" s="21"/>
      <c r="O304" s="23"/>
    </row>
    <row r="305" spans="1:15" x14ac:dyDescent="0.3">
      <c r="A305" s="18">
        <v>595</v>
      </c>
      <c r="B305" s="22" t="s">
        <v>315</v>
      </c>
      <c r="C305" s="20">
        <f t="shared" si="59"/>
        <v>0</v>
      </c>
      <c r="D305" s="21"/>
      <c r="E305" s="21"/>
      <c r="F305" s="21"/>
      <c r="G305" s="21"/>
      <c r="H305" s="21"/>
      <c r="I305" s="21"/>
      <c r="J305" s="21"/>
      <c r="K305" s="21"/>
      <c r="L305" s="21"/>
      <c r="M305" s="21"/>
      <c r="N305" s="21"/>
      <c r="O305" s="23"/>
    </row>
    <row r="306" spans="1:15" x14ac:dyDescent="0.3">
      <c r="A306" s="18">
        <v>596</v>
      </c>
      <c r="B306" s="22" t="s">
        <v>316</v>
      </c>
      <c r="C306" s="20">
        <f t="shared" si="59"/>
        <v>0</v>
      </c>
      <c r="D306" s="21"/>
      <c r="E306" s="21"/>
      <c r="F306" s="21"/>
      <c r="G306" s="21"/>
      <c r="H306" s="21"/>
      <c r="I306" s="21"/>
      <c r="J306" s="21"/>
      <c r="K306" s="21"/>
      <c r="L306" s="21"/>
      <c r="M306" s="21"/>
      <c r="N306" s="21"/>
      <c r="O306" s="23"/>
    </row>
    <row r="307" spans="1:15" x14ac:dyDescent="0.3">
      <c r="A307" s="18">
        <v>597</v>
      </c>
      <c r="B307" s="22" t="s">
        <v>317</v>
      </c>
      <c r="C307" s="20">
        <f t="shared" si="59"/>
        <v>0</v>
      </c>
      <c r="D307" s="21">
        <v>0</v>
      </c>
      <c r="E307" s="21">
        <v>0</v>
      </c>
      <c r="F307" s="21">
        <v>0</v>
      </c>
      <c r="G307" s="21">
        <v>0</v>
      </c>
      <c r="H307" s="21">
        <v>0</v>
      </c>
      <c r="I307" s="21">
        <v>0</v>
      </c>
      <c r="J307" s="21">
        <v>0</v>
      </c>
      <c r="K307" s="21">
        <v>0</v>
      </c>
      <c r="L307" s="21">
        <v>0</v>
      </c>
      <c r="M307" s="21">
        <v>0</v>
      </c>
      <c r="N307" s="21">
        <v>0</v>
      </c>
      <c r="O307" s="21">
        <v>0</v>
      </c>
    </row>
    <row r="308" spans="1:15" x14ac:dyDescent="0.3">
      <c r="A308" s="18">
        <v>598</v>
      </c>
      <c r="B308" s="22" t="s">
        <v>318</v>
      </c>
      <c r="C308" s="20">
        <f t="shared" si="59"/>
        <v>0</v>
      </c>
      <c r="D308" s="21"/>
      <c r="E308" s="21"/>
      <c r="F308" s="21"/>
      <c r="G308" s="21"/>
      <c r="H308" s="21"/>
      <c r="I308" s="21"/>
      <c r="J308" s="21"/>
      <c r="K308" s="21"/>
      <c r="L308" s="21"/>
      <c r="M308" s="21"/>
      <c r="N308" s="21"/>
      <c r="O308" s="23"/>
    </row>
    <row r="309" spans="1:15" x14ac:dyDescent="0.3">
      <c r="A309" s="18">
        <v>599</v>
      </c>
      <c r="B309" s="22" t="s">
        <v>319</v>
      </c>
      <c r="C309" s="20">
        <f t="shared" si="59"/>
        <v>0</v>
      </c>
      <c r="D309" s="21"/>
      <c r="E309" s="21">
        <v>0</v>
      </c>
      <c r="F309" s="21">
        <v>0</v>
      </c>
      <c r="G309" s="21">
        <v>0</v>
      </c>
      <c r="H309" s="21"/>
      <c r="I309" s="21">
        <v>0</v>
      </c>
      <c r="J309" s="21">
        <v>0</v>
      </c>
      <c r="K309" s="21">
        <v>0</v>
      </c>
      <c r="L309" s="21">
        <v>0</v>
      </c>
      <c r="M309" s="21"/>
      <c r="N309" s="21"/>
      <c r="O309" s="23"/>
    </row>
    <row r="310" spans="1:15" x14ac:dyDescent="0.3">
      <c r="A310" s="33">
        <v>6000</v>
      </c>
      <c r="B310" s="34" t="s">
        <v>320</v>
      </c>
      <c r="C310" s="10">
        <f>SUM(D310:O310)</f>
        <v>15349034</v>
      </c>
      <c r="D310" s="35">
        <f>D311+D320+D329</f>
        <v>550350</v>
      </c>
      <c r="E310" s="35">
        <f t="shared" ref="E310:O310" si="62">E311+E320+E329</f>
        <v>1236496</v>
      </c>
      <c r="F310" s="35">
        <f t="shared" si="62"/>
        <v>1522990</v>
      </c>
      <c r="G310" s="35">
        <f t="shared" si="62"/>
        <v>1736575</v>
      </c>
      <c r="H310" s="35">
        <f t="shared" si="62"/>
        <v>1275334</v>
      </c>
      <c r="I310" s="35">
        <f t="shared" si="62"/>
        <v>1417908</v>
      </c>
      <c r="J310" s="35">
        <f t="shared" si="62"/>
        <v>1338202</v>
      </c>
      <c r="K310" s="35">
        <f t="shared" si="62"/>
        <v>1311038</v>
      </c>
      <c r="L310" s="35">
        <f t="shared" si="62"/>
        <v>1298139</v>
      </c>
      <c r="M310" s="35">
        <f t="shared" si="62"/>
        <v>1311967</v>
      </c>
      <c r="N310" s="35">
        <f t="shared" si="62"/>
        <v>1261476</v>
      </c>
      <c r="O310" s="36">
        <f t="shared" si="62"/>
        <v>1088559</v>
      </c>
    </row>
    <row r="311" spans="1:15" x14ac:dyDescent="0.3">
      <c r="A311" s="24">
        <v>6100</v>
      </c>
      <c r="B311" s="25" t="s">
        <v>321</v>
      </c>
      <c r="C311" s="15">
        <f>SUM(D311:O311)</f>
        <v>7473904</v>
      </c>
      <c r="D311" s="26">
        <f>SUM(D312:D319)</f>
        <v>458000</v>
      </c>
      <c r="E311" s="26">
        <f>SUM(E312:E319)</f>
        <v>458000</v>
      </c>
      <c r="F311" s="26">
        <f t="shared" ref="F311:O311" si="63">SUM(F312:F319)</f>
        <v>839070</v>
      </c>
      <c r="G311" s="26">
        <f t="shared" si="63"/>
        <v>958275</v>
      </c>
      <c r="H311" s="26">
        <f t="shared" si="63"/>
        <v>496772</v>
      </c>
      <c r="I311" s="26">
        <f t="shared" si="63"/>
        <v>639492</v>
      </c>
      <c r="J311" s="26">
        <f t="shared" si="63"/>
        <v>559774</v>
      </c>
      <c r="K311" s="26">
        <f t="shared" si="63"/>
        <v>532244</v>
      </c>
      <c r="L311" s="26">
        <f t="shared" si="63"/>
        <v>519474</v>
      </c>
      <c r="M311" s="26">
        <f t="shared" si="63"/>
        <v>533291</v>
      </c>
      <c r="N311" s="26">
        <f t="shared" si="63"/>
        <v>483304</v>
      </c>
      <c r="O311" s="26">
        <f t="shared" si="63"/>
        <v>996208</v>
      </c>
    </row>
    <row r="312" spans="1:15" x14ac:dyDescent="0.3">
      <c r="A312" s="18">
        <v>611</v>
      </c>
      <c r="B312" s="22" t="s">
        <v>322</v>
      </c>
      <c r="C312" s="20">
        <f t="shared" ref="C312:C375" si="64">SUM(D312:O312)</f>
        <v>0</v>
      </c>
      <c r="D312" s="21"/>
      <c r="E312" s="21">
        <v>0</v>
      </c>
      <c r="F312" s="21">
        <v>0</v>
      </c>
      <c r="G312" s="21">
        <v>0</v>
      </c>
      <c r="H312" s="21">
        <v>0</v>
      </c>
      <c r="I312" s="21">
        <v>0</v>
      </c>
      <c r="J312" s="21">
        <v>0</v>
      </c>
      <c r="K312" s="21">
        <v>0</v>
      </c>
      <c r="L312" s="21">
        <v>0</v>
      </c>
      <c r="M312" s="21">
        <v>0</v>
      </c>
      <c r="N312" s="21">
        <v>0</v>
      </c>
      <c r="O312" s="23">
        <v>0</v>
      </c>
    </row>
    <row r="313" spans="1:15" x14ac:dyDescent="0.3">
      <c r="A313" s="18">
        <v>612</v>
      </c>
      <c r="B313" s="22" t="s">
        <v>323</v>
      </c>
      <c r="C313" s="20">
        <f t="shared" si="64"/>
        <v>0</v>
      </c>
      <c r="D313" s="21"/>
      <c r="E313" s="21"/>
      <c r="F313" s="21"/>
      <c r="G313" s="21"/>
      <c r="H313" s="21"/>
      <c r="I313" s="21"/>
      <c r="J313" s="21"/>
      <c r="K313" s="21"/>
      <c r="L313" s="21"/>
      <c r="M313" s="21"/>
      <c r="N313" s="21"/>
      <c r="O313" s="23"/>
    </row>
    <row r="314" spans="1:15" ht="20.399999999999999" x14ac:dyDescent="0.3">
      <c r="A314" s="18">
        <v>613</v>
      </c>
      <c r="B314" s="22" t="s">
        <v>324</v>
      </c>
      <c r="C314" s="20">
        <f t="shared" si="64"/>
        <v>1977904</v>
      </c>
      <c r="D314" s="21"/>
      <c r="E314" s="21"/>
      <c r="F314" s="21">
        <v>381070</v>
      </c>
      <c r="G314" s="21">
        <v>500275</v>
      </c>
      <c r="H314" s="21">
        <v>38772</v>
      </c>
      <c r="I314" s="21">
        <v>181492</v>
      </c>
      <c r="J314" s="21">
        <v>101774</v>
      </c>
      <c r="K314" s="21">
        <v>74244</v>
      </c>
      <c r="L314" s="21">
        <v>61474</v>
      </c>
      <c r="M314" s="21">
        <v>75291</v>
      </c>
      <c r="N314" s="21">
        <v>25304</v>
      </c>
      <c r="O314" s="23">
        <v>538208</v>
      </c>
    </row>
    <row r="315" spans="1:15" x14ac:dyDescent="0.3">
      <c r="A315" s="18">
        <v>614</v>
      </c>
      <c r="B315" s="22" t="s">
        <v>325</v>
      </c>
      <c r="C315" s="20">
        <f t="shared" si="64"/>
        <v>0</v>
      </c>
      <c r="D315" s="21"/>
      <c r="E315" s="21"/>
      <c r="F315" s="21"/>
      <c r="G315" s="21"/>
      <c r="H315" s="21"/>
      <c r="I315" s="21"/>
      <c r="J315" s="21"/>
      <c r="K315" s="21"/>
      <c r="L315" s="21"/>
      <c r="M315" s="21"/>
      <c r="N315" s="21"/>
      <c r="O315" s="23"/>
    </row>
    <row r="316" spans="1:15" x14ac:dyDescent="0.3">
      <c r="A316" s="18">
        <v>615</v>
      </c>
      <c r="B316" s="22" t="s">
        <v>326</v>
      </c>
      <c r="C316" s="20">
        <f t="shared" si="64"/>
        <v>5496000</v>
      </c>
      <c r="D316" s="21">
        <v>458000</v>
      </c>
      <c r="E316" s="21">
        <v>458000</v>
      </c>
      <c r="F316" s="21">
        <v>458000</v>
      </c>
      <c r="G316" s="21">
        <v>458000</v>
      </c>
      <c r="H316" s="21">
        <v>458000</v>
      </c>
      <c r="I316" s="21">
        <v>458000</v>
      </c>
      <c r="J316" s="21">
        <v>458000</v>
      </c>
      <c r="K316" s="21">
        <v>458000</v>
      </c>
      <c r="L316" s="21">
        <v>458000</v>
      </c>
      <c r="M316" s="21">
        <v>458000</v>
      </c>
      <c r="N316" s="21">
        <v>458000</v>
      </c>
      <c r="O316" s="21">
        <v>458000</v>
      </c>
    </row>
    <row r="317" spans="1:15" x14ac:dyDescent="0.3">
      <c r="A317" s="18">
        <v>616</v>
      </c>
      <c r="B317" s="22" t="s">
        <v>327</v>
      </c>
      <c r="C317" s="20">
        <f t="shared" si="64"/>
        <v>0</v>
      </c>
      <c r="D317" s="21"/>
      <c r="E317" s="21"/>
      <c r="F317" s="21"/>
      <c r="G317" s="21"/>
      <c r="H317" s="21"/>
      <c r="I317" s="21"/>
      <c r="J317" s="21"/>
      <c r="K317" s="21"/>
      <c r="L317" s="21"/>
      <c r="M317" s="21"/>
      <c r="N317" s="21"/>
      <c r="O317" s="23"/>
    </row>
    <row r="318" spans="1:15" x14ac:dyDescent="0.3">
      <c r="A318" s="18">
        <v>617</v>
      </c>
      <c r="B318" s="22" t="s">
        <v>328</v>
      </c>
      <c r="C318" s="20">
        <f t="shared" si="64"/>
        <v>0</v>
      </c>
      <c r="D318" s="21"/>
      <c r="E318" s="21"/>
      <c r="F318" s="21"/>
      <c r="G318" s="21"/>
      <c r="H318" s="21"/>
      <c r="I318" s="21"/>
      <c r="J318" s="21"/>
      <c r="K318" s="21"/>
      <c r="L318" s="21"/>
      <c r="M318" s="21"/>
      <c r="N318" s="21"/>
      <c r="O318" s="23"/>
    </row>
    <row r="319" spans="1:15" x14ac:dyDescent="0.3">
      <c r="A319" s="18">
        <v>619</v>
      </c>
      <c r="B319" s="22" t="s">
        <v>329</v>
      </c>
      <c r="C319" s="20">
        <f t="shared" si="64"/>
        <v>0</v>
      </c>
      <c r="D319" s="21"/>
      <c r="E319" s="21"/>
      <c r="F319" s="21"/>
      <c r="G319" s="21"/>
      <c r="H319" s="21"/>
      <c r="I319" s="21"/>
      <c r="J319" s="21"/>
      <c r="K319" s="21"/>
      <c r="L319" s="21"/>
      <c r="M319" s="21"/>
      <c r="N319" s="21"/>
      <c r="O319" s="23"/>
    </row>
    <row r="320" spans="1:15" x14ac:dyDescent="0.3">
      <c r="A320" s="24">
        <v>6200</v>
      </c>
      <c r="B320" s="25" t="s">
        <v>330</v>
      </c>
      <c r="C320" s="15">
        <f t="shared" si="64"/>
        <v>7875130</v>
      </c>
      <c r="D320" s="26">
        <f>SUM(D321:D328)</f>
        <v>92350</v>
      </c>
      <c r="E320" s="26">
        <f t="shared" ref="E320:O320" si="65">SUM(E321:E328)</f>
        <v>778496</v>
      </c>
      <c r="F320" s="26">
        <f t="shared" si="65"/>
        <v>683920</v>
      </c>
      <c r="G320" s="26">
        <f t="shared" si="65"/>
        <v>778300</v>
      </c>
      <c r="H320" s="26">
        <f t="shared" si="65"/>
        <v>778562</v>
      </c>
      <c r="I320" s="26">
        <f t="shared" si="65"/>
        <v>778416</v>
      </c>
      <c r="J320" s="26">
        <f t="shared" si="65"/>
        <v>778428</v>
      </c>
      <c r="K320" s="26">
        <f t="shared" si="65"/>
        <v>778794</v>
      </c>
      <c r="L320" s="26">
        <f t="shared" si="65"/>
        <v>778665</v>
      </c>
      <c r="M320" s="26">
        <f t="shared" si="65"/>
        <v>778676</v>
      </c>
      <c r="N320" s="26">
        <f t="shared" si="65"/>
        <v>778172</v>
      </c>
      <c r="O320" s="26">
        <f t="shared" si="65"/>
        <v>92351</v>
      </c>
    </row>
    <row r="321" spans="1:15" x14ac:dyDescent="0.3">
      <c r="A321" s="18">
        <v>621</v>
      </c>
      <c r="B321" s="22" t="s">
        <v>322</v>
      </c>
      <c r="C321" s="20">
        <f t="shared" si="64"/>
        <v>0</v>
      </c>
      <c r="D321" s="21"/>
      <c r="E321" s="21"/>
      <c r="F321" s="21"/>
      <c r="G321" s="21"/>
      <c r="H321" s="21"/>
      <c r="I321" s="21"/>
      <c r="J321" s="21"/>
      <c r="K321" s="21"/>
      <c r="L321" s="21"/>
      <c r="M321" s="21"/>
      <c r="N321" s="21"/>
      <c r="O321" s="23"/>
    </row>
    <row r="322" spans="1:15" x14ac:dyDescent="0.3">
      <c r="A322" s="18">
        <v>622</v>
      </c>
      <c r="B322" s="22" t="s">
        <v>331</v>
      </c>
      <c r="C322" s="20">
        <f t="shared" si="64"/>
        <v>6766926</v>
      </c>
      <c r="D322" s="21"/>
      <c r="E322" s="21">
        <v>686146</v>
      </c>
      <c r="F322" s="21">
        <v>591570</v>
      </c>
      <c r="G322" s="21">
        <v>685950</v>
      </c>
      <c r="H322" s="21">
        <v>686212</v>
      </c>
      <c r="I322" s="21">
        <v>686066</v>
      </c>
      <c r="J322" s="21">
        <v>686078</v>
      </c>
      <c r="K322" s="21">
        <v>686444</v>
      </c>
      <c r="L322" s="21">
        <v>686314</v>
      </c>
      <c r="M322" s="21">
        <v>686325</v>
      </c>
      <c r="N322" s="21">
        <v>685821</v>
      </c>
      <c r="O322" s="23"/>
    </row>
    <row r="323" spans="1:15" ht="20.399999999999999" x14ac:dyDescent="0.3">
      <c r="A323" s="18">
        <v>623</v>
      </c>
      <c r="B323" s="22" t="s">
        <v>332</v>
      </c>
      <c r="C323" s="20">
        <f t="shared" si="64"/>
        <v>0</v>
      </c>
      <c r="D323" s="21"/>
      <c r="E323" s="21"/>
      <c r="F323" s="21"/>
      <c r="G323" s="21"/>
      <c r="H323" s="21"/>
      <c r="I323" s="21"/>
      <c r="J323" s="21"/>
      <c r="K323" s="21"/>
      <c r="L323" s="21"/>
      <c r="M323" s="21"/>
      <c r="N323" s="21"/>
      <c r="O323" s="23"/>
    </row>
    <row r="324" spans="1:15" x14ac:dyDescent="0.3">
      <c r="A324" s="18">
        <v>624</v>
      </c>
      <c r="B324" s="22" t="s">
        <v>325</v>
      </c>
      <c r="C324" s="20">
        <f t="shared" si="64"/>
        <v>1108204</v>
      </c>
      <c r="D324" s="21">
        <v>92350</v>
      </c>
      <c r="E324" s="21">
        <v>92350</v>
      </c>
      <c r="F324" s="21">
        <v>92350</v>
      </c>
      <c r="G324" s="21">
        <v>92350</v>
      </c>
      <c r="H324" s="21">
        <v>92350</v>
      </c>
      <c r="I324" s="21">
        <v>92350</v>
      </c>
      <c r="J324" s="21">
        <v>92350</v>
      </c>
      <c r="K324" s="21">
        <v>92350</v>
      </c>
      <c r="L324" s="21">
        <v>92351</v>
      </c>
      <c r="M324" s="21">
        <v>92351</v>
      </c>
      <c r="N324" s="21">
        <v>92351</v>
      </c>
      <c r="O324" s="21">
        <v>92351</v>
      </c>
    </row>
    <row r="325" spans="1:15" x14ac:dyDescent="0.3">
      <c r="A325" s="18">
        <v>625</v>
      </c>
      <c r="B325" s="22" t="s">
        <v>326</v>
      </c>
      <c r="C325" s="20">
        <f t="shared" si="64"/>
        <v>0</v>
      </c>
      <c r="D325" s="21"/>
      <c r="E325" s="21"/>
      <c r="F325" s="21"/>
      <c r="G325" s="21"/>
      <c r="H325" s="21"/>
      <c r="I325" s="21"/>
      <c r="J325" s="21"/>
      <c r="K325" s="21"/>
      <c r="L325" s="21"/>
      <c r="M325" s="21"/>
      <c r="N325" s="21"/>
      <c r="O325" s="23"/>
    </row>
    <row r="326" spans="1:15" x14ac:dyDescent="0.3">
      <c r="A326" s="18">
        <v>626</v>
      </c>
      <c r="B326" s="22" t="s">
        <v>327</v>
      </c>
      <c r="C326" s="20">
        <f t="shared" si="64"/>
        <v>0</v>
      </c>
      <c r="D326" s="21"/>
      <c r="E326" s="21"/>
      <c r="F326" s="21"/>
      <c r="G326" s="21"/>
      <c r="H326" s="21"/>
      <c r="I326" s="21"/>
      <c r="J326" s="21"/>
      <c r="K326" s="21"/>
      <c r="L326" s="21"/>
      <c r="M326" s="21"/>
      <c r="N326" s="21"/>
      <c r="O326" s="23"/>
    </row>
    <row r="327" spans="1:15" x14ac:dyDescent="0.3">
      <c r="A327" s="18">
        <v>627</v>
      </c>
      <c r="B327" s="22" t="s">
        <v>328</v>
      </c>
      <c r="C327" s="20">
        <f t="shared" si="64"/>
        <v>0</v>
      </c>
      <c r="D327" s="21"/>
      <c r="E327" s="21"/>
      <c r="F327" s="21"/>
      <c r="G327" s="21"/>
      <c r="H327" s="21"/>
      <c r="I327" s="21"/>
      <c r="J327" s="21"/>
      <c r="K327" s="21"/>
      <c r="L327" s="21"/>
      <c r="M327" s="21"/>
      <c r="N327" s="21"/>
      <c r="O327" s="23"/>
    </row>
    <row r="328" spans="1:15" x14ac:dyDescent="0.3">
      <c r="A328" s="18">
        <v>629</v>
      </c>
      <c r="B328" s="22" t="s">
        <v>333</v>
      </c>
      <c r="C328" s="20">
        <f t="shared" si="64"/>
        <v>0</v>
      </c>
      <c r="D328" s="21"/>
      <c r="E328" s="21"/>
      <c r="F328" s="21"/>
      <c r="G328" s="21"/>
      <c r="H328" s="21"/>
      <c r="I328" s="21"/>
      <c r="J328" s="21"/>
      <c r="K328" s="21"/>
      <c r="L328" s="21"/>
      <c r="M328" s="21"/>
      <c r="N328" s="21"/>
      <c r="O328" s="23"/>
    </row>
    <row r="329" spans="1:15" x14ac:dyDescent="0.3">
      <c r="A329" s="24">
        <v>6300</v>
      </c>
      <c r="B329" s="25" t="s">
        <v>334</v>
      </c>
      <c r="C329" s="15">
        <f t="shared" si="64"/>
        <v>0</v>
      </c>
      <c r="D329" s="26">
        <f>SUM(D330:D331)</f>
        <v>0</v>
      </c>
      <c r="E329" s="26">
        <f t="shared" ref="E329:O329" si="66">SUM(E330:E331)</f>
        <v>0</v>
      </c>
      <c r="F329" s="26">
        <f t="shared" si="66"/>
        <v>0</v>
      </c>
      <c r="G329" s="26">
        <f t="shared" si="66"/>
        <v>0</v>
      </c>
      <c r="H329" s="26">
        <f t="shared" si="66"/>
        <v>0</v>
      </c>
      <c r="I329" s="26">
        <f t="shared" si="66"/>
        <v>0</v>
      </c>
      <c r="J329" s="26">
        <f t="shared" si="66"/>
        <v>0</v>
      </c>
      <c r="K329" s="26">
        <f t="shared" si="66"/>
        <v>0</v>
      </c>
      <c r="L329" s="26">
        <f t="shared" si="66"/>
        <v>0</v>
      </c>
      <c r="M329" s="26">
        <f t="shared" si="66"/>
        <v>0</v>
      </c>
      <c r="N329" s="26">
        <f t="shared" si="66"/>
        <v>0</v>
      </c>
      <c r="O329" s="27">
        <f t="shared" si="66"/>
        <v>0</v>
      </c>
    </row>
    <row r="330" spans="1:15" ht="20.399999999999999" x14ac:dyDescent="0.3">
      <c r="A330" s="18">
        <v>631</v>
      </c>
      <c r="B330" s="22" t="s">
        <v>335</v>
      </c>
      <c r="C330" s="20">
        <f t="shared" si="64"/>
        <v>0</v>
      </c>
      <c r="D330" s="21">
        <v>0</v>
      </c>
      <c r="E330" s="21">
        <v>0</v>
      </c>
      <c r="F330" s="21">
        <v>0</v>
      </c>
      <c r="G330" s="21">
        <v>0</v>
      </c>
      <c r="H330" s="21">
        <v>0</v>
      </c>
      <c r="I330" s="21">
        <v>0</v>
      </c>
      <c r="J330" s="21">
        <v>0</v>
      </c>
      <c r="K330" s="21">
        <v>0</v>
      </c>
      <c r="L330" s="21">
        <v>0</v>
      </c>
      <c r="M330" s="21">
        <v>0</v>
      </c>
      <c r="N330" s="21">
        <v>0</v>
      </c>
      <c r="O330" s="23">
        <v>0</v>
      </c>
    </row>
    <row r="331" spans="1:15" ht="20.399999999999999" x14ac:dyDescent="0.3">
      <c r="A331" s="18">
        <v>632</v>
      </c>
      <c r="B331" s="22" t="s">
        <v>336</v>
      </c>
      <c r="C331" s="20">
        <f t="shared" si="64"/>
        <v>0</v>
      </c>
      <c r="D331" s="21">
        <v>0</v>
      </c>
      <c r="E331" s="21">
        <v>0</v>
      </c>
      <c r="F331" s="21">
        <v>0</v>
      </c>
      <c r="G331" s="21">
        <v>0</v>
      </c>
      <c r="H331" s="21">
        <v>0</v>
      </c>
      <c r="I331" s="21">
        <v>0</v>
      </c>
      <c r="J331" s="21">
        <v>0</v>
      </c>
      <c r="K331" s="21">
        <v>0</v>
      </c>
      <c r="L331" s="21">
        <v>0</v>
      </c>
      <c r="M331" s="21">
        <v>0</v>
      </c>
      <c r="N331" s="21">
        <v>0</v>
      </c>
      <c r="O331" s="23">
        <v>0</v>
      </c>
    </row>
    <row r="332" spans="1:15" x14ac:dyDescent="0.3">
      <c r="A332" s="33">
        <v>7000</v>
      </c>
      <c r="B332" s="34" t="s">
        <v>337</v>
      </c>
      <c r="C332" s="10">
        <f t="shared" si="64"/>
        <v>0</v>
      </c>
      <c r="D332" s="35">
        <f>D333+D336+D346+D353+D363+D373+D376</f>
        <v>0</v>
      </c>
      <c r="E332" s="35">
        <f t="shared" ref="E332:O332" si="67">E333+E336+E346+E353+E363+E373+E376</f>
        <v>0</v>
      </c>
      <c r="F332" s="35">
        <f t="shared" si="67"/>
        <v>0</v>
      </c>
      <c r="G332" s="35">
        <f t="shared" si="67"/>
        <v>0</v>
      </c>
      <c r="H332" s="35">
        <f t="shared" si="67"/>
        <v>0</v>
      </c>
      <c r="I332" s="35">
        <f t="shared" si="67"/>
        <v>0</v>
      </c>
      <c r="J332" s="35">
        <f t="shared" si="67"/>
        <v>0</v>
      </c>
      <c r="K332" s="35">
        <f t="shared" si="67"/>
        <v>0</v>
      </c>
      <c r="L332" s="35">
        <f t="shared" si="67"/>
        <v>0</v>
      </c>
      <c r="M332" s="35">
        <f t="shared" si="67"/>
        <v>0</v>
      </c>
      <c r="N332" s="35">
        <f t="shared" si="67"/>
        <v>0</v>
      </c>
      <c r="O332" s="36">
        <f t="shared" si="67"/>
        <v>0</v>
      </c>
    </row>
    <row r="333" spans="1:15" x14ac:dyDescent="0.3">
      <c r="A333" s="46">
        <v>7100</v>
      </c>
      <c r="B333" s="25" t="s">
        <v>338</v>
      </c>
      <c r="C333" s="15">
        <f t="shared" si="64"/>
        <v>0</v>
      </c>
      <c r="D333" s="26">
        <f>SUM(D334:D335)</f>
        <v>0</v>
      </c>
      <c r="E333" s="26">
        <f t="shared" ref="E333:O333" si="68">SUM(E334:E335)</f>
        <v>0</v>
      </c>
      <c r="F333" s="26">
        <f t="shared" si="68"/>
        <v>0</v>
      </c>
      <c r="G333" s="26">
        <f t="shared" si="68"/>
        <v>0</v>
      </c>
      <c r="H333" s="26">
        <f t="shared" si="68"/>
        <v>0</v>
      </c>
      <c r="I333" s="26">
        <f t="shared" si="68"/>
        <v>0</v>
      </c>
      <c r="J333" s="26">
        <f t="shared" si="68"/>
        <v>0</v>
      </c>
      <c r="K333" s="26">
        <f t="shared" si="68"/>
        <v>0</v>
      </c>
      <c r="L333" s="26">
        <f t="shared" si="68"/>
        <v>0</v>
      </c>
      <c r="M333" s="26">
        <f t="shared" si="68"/>
        <v>0</v>
      </c>
      <c r="N333" s="26">
        <f t="shared" si="68"/>
        <v>0</v>
      </c>
      <c r="O333" s="27">
        <f t="shared" si="68"/>
        <v>0</v>
      </c>
    </row>
    <row r="334" spans="1:15" ht="20.399999999999999" x14ac:dyDescent="0.3">
      <c r="A334" s="18">
        <v>711</v>
      </c>
      <c r="B334" s="22" t="s">
        <v>339</v>
      </c>
      <c r="C334" s="20">
        <f t="shared" si="64"/>
        <v>0</v>
      </c>
      <c r="D334" s="21">
        <v>0</v>
      </c>
      <c r="E334" s="21">
        <v>0</v>
      </c>
      <c r="F334" s="21">
        <v>0</v>
      </c>
      <c r="G334" s="21">
        <v>0</v>
      </c>
      <c r="H334" s="21">
        <v>0</v>
      </c>
      <c r="I334" s="21">
        <v>0</v>
      </c>
      <c r="J334" s="21">
        <v>0</v>
      </c>
      <c r="K334" s="21">
        <v>0</v>
      </c>
      <c r="L334" s="21">
        <v>0</v>
      </c>
      <c r="M334" s="21">
        <v>0</v>
      </c>
      <c r="N334" s="21">
        <v>0</v>
      </c>
      <c r="O334" s="23">
        <v>0</v>
      </c>
    </row>
    <row r="335" spans="1:15" ht="20.399999999999999" x14ac:dyDescent="0.3">
      <c r="A335" s="18">
        <v>712</v>
      </c>
      <c r="B335" s="22" t="s">
        <v>340</v>
      </c>
      <c r="C335" s="20">
        <f t="shared" si="64"/>
        <v>0</v>
      </c>
      <c r="D335" s="21">
        <v>0</v>
      </c>
      <c r="E335" s="21">
        <v>0</v>
      </c>
      <c r="F335" s="21">
        <v>0</v>
      </c>
      <c r="G335" s="21">
        <v>0</v>
      </c>
      <c r="H335" s="21">
        <v>0</v>
      </c>
      <c r="I335" s="21">
        <v>0</v>
      </c>
      <c r="J335" s="21">
        <v>0</v>
      </c>
      <c r="K335" s="21">
        <v>0</v>
      </c>
      <c r="L335" s="21">
        <v>0</v>
      </c>
      <c r="M335" s="21">
        <v>0</v>
      </c>
      <c r="N335" s="21">
        <v>0</v>
      </c>
      <c r="O335" s="23">
        <v>0</v>
      </c>
    </row>
    <row r="336" spans="1:15" x14ac:dyDescent="0.3">
      <c r="A336" s="24">
        <v>7200</v>
      </c>
      <c r="B336" s="25" t="s">
        <v>341</v>
      </c>
      <c r="C336" s="15">
        <f t="shared" si="64"/>
        <v>0</v>
      </c>
      <c r="D336" s="26">
        <f>SUM(D337:D345)</f>
        <v>0</v>
      </c>
      <c r="E336" s="26">
        <f t="shared" ref="E336:O336" si="69">SUM(E337:E345)</f>
        <v>0</v>
      </c>
      <c r="F336" s="26">
        <f t="shared" si="69"/>
        <v>0</v>
      </c>
      <c r="G336" s="26">
        <f t="shared" si="69"/>
        <v>0</v>
      </c>
      <c r="H336" s="26">
        <f t="shared" si="69"/>
        <v>0</v>
      </c>
      <c r="I336" s="26">
        <f t="shared" si="69"/>
        <v>0</v>
      </c>
      <c r="J336" s="26">
        <f t="shared" si="69"/>
        <v>0</v>
      </c>
      <c r="K336" s="26">
        <f t="shared" si="69"/>
        <v>0</v>
      </c>
      <c r="L336" s="26">
        <f t="shared" si="69"/>
        <v>0</v>
      </c>
      <c r="M336" s="26">
        <f t="shared" si="69"/>
        <v>0</v>
      </c>
      <c r="N336" s="26">
        <f t="shared" si="69"/>
        <v>0</v>
      </c>
      <c r="O336" s="27">
        <f t="shared" si="69"/>
        <v>0</v>
      </c>
    </row>
    <row r="337" spans="1:15" ht="20.399999999999999" x14ac:dyDescent="0.3">
      <c r="A337" s="18">
        <v>721</v>
      </c>
      <c r="B337" s="22" t="s">
        <v>342</v>
      </c>
      <c r="C337" s="20">
        <f t="shared" si="64"/>
        <v>0</v>
      </c>
      <c r="D337" s="21">
        <v>0</v>
      </c>
      <c r="E337" s="21">
        <v>0</v>
      </c>
      <c r="F337" s="21">
        <v>0</v>
      </c>
      <c r="G337" s="21">
        <v>0</v>
      </c>
      <c r="H337" s="21">
        <v>0</v>
      </c>
      <c r="I337" s="21">
        <v>0</v>
      </c>
      <c r="J337" s="21">
        <v>0</v>
      </c>
      <c r="K337" s="21">
        <v>0</v>
      </c>
      <c r="L337" s="21">
        <v>0</v>
      </c>
      <c r="M337" s="21">
        <v>0</v>
      </c>
      <c r="N337" s="21">
        <v>0</v>
      </c>
      <c r="O337" s="23">
        <v>0</v>
      </c>
    </row>
    <row r="338" spans="1:15" ht="20.399999999999999" x14ac:dyDescent="0.3">
      <c r="A338" s="18">
        <v>722</v>
      </c>
      <c r="B338" s="22" t="s">
        <v>343</v>
      </c>
      <c r="C338" s="20">
        <f t="shared" si="64"/>
        <v>0</v>
      </c>
      <c r="D338" s="21">
        <v>0</v>
      </c>
      <c r="E338" s="21">
        <v>0</v>
      </c>
      <c r="F338" s="21">
        <v>0</v>
      </c>
      <c r="G338" s="21">
        <v>0</v>
      </c>
      <c r="H338" s="21">
        <v>0</v>
      </c>
      <c r="I338" s="21">
        <v>0</v>
      </c>
      <c r="J338" s="21">
        <v>0</v>
      </c>
      <c r="K338" s="21">
        <v>0</v>
      </c>
      <c r="L338" s="21">
        <v>0</v>
      </c>
      <c r="M338" s="21">
        <v>0</v>
      </c>
      <c r="N338" s="21">
        <v>0</v>
      </c>
      <c r="O338" s="23">
        <v>0</v>
      </c>
    </row>
    <row r="339" spans="1:15" ht="20.399999999999999" x14ac:dyDescent="0.3">
      <c r="A339" s="18">
        <v>723</v>
      </c>
      <c r="B339" s="22" t="s">
        <v>344</v>
      </c>
      <c r="C339" s="20">
        <f t="shared" si="64"/>
        <v>0</v>
      </c>
      <c r="D339" s="21">
        <v>0</v>
      </c>
      <c r="E339" s="21">
        <v>0</v>
      </c>
      <c r="F339" s="21">
        <v>0</v>
      </c>
      <c r="G339" s="21">
        <v>0</v>
      </c>
      <c r="H339" s="21">
        <v>0</v>
      </c>
      <c r="I339" s="21">
        <v>0</v>
      </c>
      <c r="J339" s="21">
        <v>0</v>
      </c>
      <c r="K339" s="21">
        <v>0</v>
      </c>
      <c r="L339" s="21">
        <v>0</v>
      </c>
      <c r="M339" s="21">
        <v>0</v>
      </c>
      <c r="N339" s="21">
        <v>0</v>
      </c>
      <c r="O339" s="23">
        <v>0</v>
      </c>
    </row>
    <row r="340" spans="1:15" ht="20.399999999999999" x14ac:dyDescent="0.3">
      <c r="A340" s="18">
        <v>724</v>
      </c>
      <c r="B340" s="22" t="s">
        <v>345</v>
      </c>
      <c r="C340" s="20">
        <f t="shared" si="64"/>
        <v>0</v>
      </c>
      <c r="D340" s="21">
        <v>0</v>
      </c>
      <c r="E340" s="21">
        <v>0</v>
      </c>
      <c r="F340" s="21">
        <v>0</v>
      </c>
      <c r="G340" s="21">
        <v>0</v>
      </c>
      <c r="H340" s="21">
        <v>0</v>
      </c>
      <c r="I340" s="21">
        <v>0</v>
      </c>
      <c r="J340" s="21">
        <v>0</v>
      </c>
      <c r="K340" s="21">
        <v>0</v>
      </c>
      <c r="L340" s="21">
        <v>0</v>
      </c>
      <c r="M340" s="21">
        <v>0</v>
      </c>
      <c r="N340" s="21">
        <v>0</v>
      </c>
      <c r="O340" s="23">
        <v>0</v>
      </c>
    </row>
    <row r="341" spans="1:15" ht="20.399999999999999" x14ac:dyDescent="0.3">
      <c r="A341" s="18">
        <v>725</v>
      </c>
      <c r="B341" s="22" t="s">
        <v>346</v>
      </c>
      <c r="C341" s="20">
        <f t="shared" si="64"/>
        <v>0</v>
      </c>
      <c r="D341" s="21">
        <v>0</v>
      </c>
      <c r="E341" s="21">
        <v>0</v>
      </c>
      <c r="F341" s="21">
        <v>0</v>
      </c>
      <c r="G341" s="21">
        <v>0</v>
      </c>
      <c r="H341" s="21">
        <v>0</v>
      </c>
      <c r="I341" s="21">
        <v>0</v>
      </c>
      <c r="J341" s="21">
        <v>0</v>
      </c>
      <c r="K341" s="21">
        <v>0</v>
      </c>
      <c r="L341" s="21">
        <v>0</v>
      </c>
      <c r="M341" s="21">
        <v>0</v>
      </c>
      <c r="N341" s="21">
        <v>0</v>
      </c>
      <c r="O341" s="23">
        <v>0</v>
      </c>
    </row>
    <row r="342" spans="1:15" ht="20.399999999999999" x14ac:dyDescent="0.3">
      <c r="A342" s="18">
        <v>726</v>
      </c>
      <c r="B342" s="22" t="s">
        <v>347</v>
      </c>
      <c r="C342" s="20">
        <f t="shared" si="64"/>
        <v>0</v>
      </c>
      <c r="D342" s="21">
        <v>0</v>
      </c>
      <c r="E342" s="21">
        <v>0</v>
      </c>
      <c r="F342" s="21">
        <v>0</v>
      </c>
      <c r="G342" s="21">
        <v>0</v>
      </c>
      <c r="H342" s="21">
        <v>0</v>
      </c>
      <c r="I342" s="21">
        <v>0</v>
      </c>
      <c r="J342" s="21">
        <v>0</v>
      </c>
      <c r="K342" s="21">
        <v>0</v>
      </c>
      <c r="L342" s="21">
        <v>0</v>
      </c>
      <c r="M342" s="21">
        <v>0</v>
      </c>
      <c r="N342" s="21">
        <v>0</v>
      </c>
      <c r="O342" s="23">
        <v>0</v>
      </c>
    </row>
    <row r="343" spans="1:15" ht="20.399999999999999" x14ac:dyDescent="0.3">
      <c r="A343" s="18">
        <v>727</v>
      </c>
      <c r="B343" s="22" t="s">
        <v>348</v>
      </c>
      <c r="C343" s="20">
        <f t="shared" si="64"/>
        <v>0</v>
      </c>
      <c r="D343" s="21">
        <v>0</v>
      </c>
      <c r="E343" s="21">
        <v>0</v>
      </c>
      <c r="F343" s="21">
        <v>0</v>
      </c>
      <c r="G343" s="21">
        <v>0</v>
      </c>
      <c r="H343" s="21">
        <v>0</v>
      </c>
      <c r="I343" s="21">
        <v>0</v>
      </c>
      <c r="J343" s="21">
        <v>0</v>
      </c>
      <c r="K343" s="21">
        <v>0</v>
      </c>
      <c r="L343" s="21">
        <v>0</v>
      </c>
      <c r="M343" s="21">
        <v>0</v>
      </c>
      <c r="N343" s="21">
        <v>0</v>
      </c>
      <c r="O343" s="23">
        <v>0</v>
      </c>
    </row>
    <row r="344" spans="1:15" ht="20.399999999999999" x14ac:dyDescent="0.3">
      <c r="A344" s="18">
        <v>728</v>
      </c>
      <c r="B344" s="22" t="s">
        <v>349</v>
      </c>
      <c r="C344" s="20">
        <f t="shared" si="64"/>
        <v>0</v>
      </c>
      <c r="D344" s="21">
        <v>0</v>
      </c>
      <c r="E344" s="21">
        <v>0</v>
      </c>
      <c r="F344" s="21">
        <v>0</v>
      </c>
      <c r="G344" s="21">
        <v>0</v>
      </c>
      <c r="H344" s="21">
        <v>0</v>
      </c>
      <c r="I344" s="21">
        <v>0</v>
      </c>
      <c r="J344" s="21">
        <v>0</v>
      </c>
      <c r="K344" s="21">
        <v>0</v>
      </c>
      <c r="L344" s="21">
        <v>0</v>
      </c>
      <c r="M344" s="21">
        <v>0</v>
      </c>
      <c r="N344" s="21">
        <v>0</v>
      </c>
      <c r="O344" s="23">
        <v>0</v>
      </c>
    </row>
    <row r="345" spans="1:15" ht="20.399999999999999" x14ac:dyDescent="0.3">
      <c r="A345" s="18">
        <v>729</v>
      </c>
      <c r="B345" s="22" t="s">
        <v>350</v>
      </c>
      <c r="C345" s="20">
        <f t="shared" si="64"/>
        <v>0</v>
      </c>
      <c r="D345" s="21">
        <v>0</v>
      </c>
      <c r="E345" s="21">
        <v>0</v>
      </c>
      <c r="F345" s="21">
        <v>0</v>
      </c>
      <c r="G345" s="21">
        <v>0</v>
      </c>
      <c r="H345" s="21">
        <v>0</v>
      </c>
      <c r="I345" s="21">
        <v>0</v>
      </c>
      <c r="J345" s="21">
        <v>0</v>
      </c>
      <c r="K345" s="21">
        <v>0</v>
      </c>
      <c r="L345" s="21">
        <v>0</v>
      </c>
      <c r="M345" s="21">
        <v>0</v>
      </c>
      <c r="N345" s="21">
        <v>0</v>
      </c>
      <c r="O345" s="23">
        <v>0</v>
      </c>
    </row>
    <row r="346" spans="1:15" x14ac:dyDescent="0.3">
      <c r="A346" s="24">
        <v>7300</v>
      </c>
      <c r="B346" s="25" t="s">
        <v>351</v>
      </c>
      <c r="C346" s="15">
        <f t="shared" si="64"/>
        <v>0</v>
      </c>
      <c r="D346" s="26">
        <f>SUM(D347:D352)</f>
        <v>0</v>
      </c>
      <c r="E346" s="26">
        <f t="shared" ref="E346:O346" si="70">SUM(E347:E352)</f>
        <v>0</v>
      </c>
      <c r="F346" s="26">
        <f t="shared" si="70"/>
        <v>0</v>
      </c>
      <c r="G346" s="26">
        <f t="shared" si="70"/>
        <v>0</v>
      </c>
      <c r="H346" s="26">
        <f t="shared" si="70"/>
        <v>0</v>
      </c>
      <c r="I346" s="26">
        <f t="shared" si="70"/>
        <v>0</v>
      </c>
      <c r="J346" s="26">
        <f t="shared" si="70"/>
        <v>0</v>
      </c>
      <c r="K346" s="26">
        <f t="shared" si="70"/>
        <v>0</v>
      </c>
      <c r="L346" s="26">
        <f t="shared" si="70"/>
        <v>0</v>
      </c>
      <c r="M346" s="26">
        <f t="shared" si="70"/>
        <v>0</v>
      </c>
      <c r="N346" s="26">
        <f t="shared" si="70"/>
        <v>0</v>
      </c>
      <c r="O346" s="27">
        <f t="shared" si="70"/>
        <v>0</v>
      </c>
    </row>
    <row r="347" spans="1:15" x14ac:dyDescent="0.3">
      <c r="A347" s="18">
        <v>731</v>
      </c>
      <c r="B347" s="22" t="s">
        <v>352</v>
      </c>
      <c r="C347" s="20">
        <f t="shared" si="64"/>
        <v>0</v>
      </c>
      <c r="D347" s="21">
        <v>0</v>
      </c>
      <c r="E347" s="21">
        <v>0</v>
      </c>
      <c r="F347" s="21">
        <v>0</v>
      </c>
      <c r="G347" s="21">
        <v>0</v>
      </c>
      <c r="H347" s="21">
        <v>0</v>
      </c>
      <c r="I347" s="21">
        <v>0</v>
      </c>
      <c r="J347" s="21">
        <v>0</v>
      </c>
      <c r="K347" s="21">
        <v>0</v>
      </c>
      <c r="L347" s="21">
        <v>0</v>
      </c>
      <c r="M347" s="21">
        <v>0</v>
      </c>
      <c r="N347" s="21">
        <v>0</v>
      </c>
      <c r="O347" s="23">
        <v>0</v>
      </c>
    </row>
    <row r="348" spans="1:15" ht="20.399999999999999" x14ac:dyDescent="0.3">
      <c r="A348" s="18">
        <v>732</v>
      </c>
      <c r="B348" s="22" t="s">
        <v>353</v>
      </c>
      <c r="C348" s="20">
        <f t="shared" si="64"/>
        <v>0</v>
      </c>
      <c r="D348" s="21">
        <v>0</v>
      </c>
      <c r="E348" s="21">
        <v>0</v>
      </c>
      <c r="F348" s="21">
        <v>0</v>
      </c>
      <c r="G348" s="21">
        <v>0</v>
      </c>
      <c r="H348" s="21">
        <v>0</v>
      </c>
      <c r="I348" s="21">
        <v>0</v>
      </c>
      <c r="J348" s="21">
        <v>0</v>
      </c>
      <c r="K348" s="21">
        <v>0</v>
      </c>
      <c r="L348" s="21">
        <v>0</v>
      </c>
      <c r="M348" s="21">
        <v>0</v>
      </c>
      <c r="N348" s="21">
        <v>0</v>
      </c>
      <c r="O348" s="23">
        <v>0</v>
      </c>
    </row>
    <row r="349" spans="1:15" ht="20.399999999999999" x14ac:dyDescent="0.3">
      <c r="A349" s="18">
        <v>733</v>
      </c>
      <c r="B349" s="22" t="s">
        <v>354</v>
      </c>
      <c r="C349" s="20">
        <f t="shared" si="64"/>
        <v>0</v>
      </c>
      <c r="D349" s="21">
        <v>0</v>
      </c>
      <c r="E349" s="21">
        <v>0</v>
      </c>
      <c r="F349" s="21">
        <v>0</v>
      </c>
      <c r="G349" s="21">
        <v>0</v>
      </c>
      <c r="H349" s="21">
        <v>0</v>
      </c>
      <c r="I349" s="21">
        <v>0</v>
      </c>
      <c r="J349" s="21">
        <v>0</v>
      </c>
      <c r="K349" s="21">
        <v>0</v>
      </c>
      <c r="L349" s="21">
        <v>0</v>
      </c>
      <c r="M349" s="21">
        <v>0</v>
      </c>
      <c r="N349" s="21">
        <v>0</v>
      </c>
      <c r="O349" s="23">
        <v>0</v>
      </c>
    </row>
    <row r="350" spans="1:15" x14ac:dyDescent="0.3">
      <c r="A350" s="18">
        <v>734</v>
      </c>
      <c r="B350" s="22" t="s">
        <v>355</v>
      </c>
      <c r="C350" s="20">
        <f t="shared" si="64"/>
        <v>0</v>
      </c>
      <c r="D350" s="21">
        <v>0</v>
      </c>
      <c r="E350" s="21">
        <v>0</v>
      </c>
      <c r="F350" s="21">
        <v>0</v>
      </c>
      <c r="G350" s="21">
        <v>0</v>
      </c>
      <c r="H350" s="21">
        <v>0</v>
      </c>
      <c r="I350" s="21">
        <v>0</v>
      </c>
      <c r="J350" s="21">
        <v>0</v>
      </c>
      <c r="K350" s="21">
        <v>0</v>
      </c>
      <c r="L350" s="21">
        <v>0</v>
      </c>
      <c r="M350" s="21">
        <v>0</v>
      </c>
      <c r="N350" s="21">
        <v>0</v>
      </c>
      <c r="O350" s="23">
        <v>0</v>
      </c>
    </row>
    <row r="351" spans="1:15" x14ac:dyDescent="0.3">
      <c r="A351" s="18">
        <v>735</v>
      </c>
      <c r="B351" s="22" t="s">
        <v>356</v>
      </c>
      <c r="C351" s="20">
        <f t="shared" si="64"/>
        <v>0</v>
      </c>
      <c r="D351" s="21">
        <v>0</v>
      </c>
      <c r="E351" s="21">
        <v>0</v>
      </c>
      <c r="F351" s="21">
        <v>0</v>
      </c>
      <c r="G351" s="21">
        <v>0</v>
      </c>
      <c r="H351" s="21">
        <v>0</v>
      </c>
      <c r="I351" s="21">
        <v>0</v>
      </c>
      <c r="J351" s="21">
        <v>0</v>
      </c>
      <c r="K351" s="21">
        <v>0</v>
      </c>
      <c r="L351" s="21">
        <v>0</v>
      </c>
      <c r="M351" s="21">
        <v>0</v>
      </c>
      <c r="N351" s="21">
        <v>0</v>
      </c>
      <c r="O351" s="23">
        <v>0</v>
      </c>
    </row>
    <row r="352" spans="1:15" x14ac:dyDescent="0.3">
      <c r="A352" s="18">
        <v>739</v>
      </c>
      <c r="B352" s="22" t="s">
        <v>357</v>
      </c>
      <c r="C352" s="20">
        <f t="shared" si="64"/>
        <v>0</v>
      </c>
      <c r="D352" s="21">
        <v>0</v>
      </c>
      <c r="E352" s="21">
        <v>0</v>
      </c>
      <c r="F352" s="21">
        <v>0</v>
      </c>
      <c r="G352" s="21">
        <v>0</v>
      </c>
      <c r="H352" s="21">
        <v>0</v>
      </c>
      <c r="I352" s="21">
        <v>0</v>
      </c>
      <c r="J352" s="21">
        <v>0</v>
      </c>
      <c r="K352" s="21">
        <v>0</v>
      </c>
      <c r="L352" s="21">
        <v>0</v>
      </c>
      <c r="M352" s="21">
        <v>0</v>
      </c>
      <c r="N352" s="21">
        <v>0</v>
      </c>
      <c r="O352" s="23">
        <v>0</v>
      </c>
    </row>
    <row r="353" spans="1:15" x14ac:dyDescent="0.3">
      <c r="A353" s="24">
        <v>7400</v>
      </c>
      <c r="B353" s="25" t="s">
        <v>358</v>
      </c>
      <c r="C353" s="15">
        <f t="shared" si="64"/>
        <v>0</v>
      </c>
      <c r="D353" s="26">
        <f>SUM(D354:D362)</f>
        <v>0</v>
      </c>
      <c r="E353" s="26">
        <f t="shared" ref="E353:O353" si="71">SUM(E354:E362)</f>
        <v>0</v>
      </c>
      <c r="F353" s="26">
        <f t="shared" si="71"/>
        <v>0</v>
      </c>
      <c r="G353" s="26">
        <f t="shared" si="71"/>
        <v>0</v>
      </c>
      <c r="H353" s="26">
        <f t="shared" si="71"/>
        <v>0</v>
      </c>
      <c r="I353" s="26">
        <f t="shared" si="71"/>
        <v>0</v>
      </c>
      <c r="J353" s="26">
        <f t="shared" si="71"/>
        <v>0</v>
      </c>
      <c r="K353" s="26">
        <f t="shared" si="71"/>
        <v>0</v>
      </c>
      <c r="L353" s="26">
        <f t="shared" si="71"/>
        <v>0</v>
      </c>
      <c r="M353" s="26">
        <f t="shared" si="71"/>
        <v>0</v>
      </c>
      <c r="N353" s="26">
        <f t="shared" si="71"/>
        <v>0</v>
      </c>
      <c r="O353" s="27">
        <f t="shared" si="71"/>
        <v>0</v>
      </c>
    </row>
    <row r="354" spans="1:15" ht="20.399999999999999" x14ac:dyDescent="0.3">
      <c r="A354" s="18">
        <v>741</v>
      </c>
      <c r="B354" s="22" t="s">
        <v>359</v>
      </c>
      <c r="C354" s="20">
        <f t="shared" si="64"/>
        <v>0</v>
      </c>
      <c r="D354" s="29">
        <v>0</v>
      </c>
      <c r="E354" s="29">
        <v>0</v>
      </c>
      <c r="F354" s="29">
        <v>0</v>
      </c>
      <c r="G354" s="29">
        <v>0</v>
      </c>
      <c r="H354" s="29">
        <v>0</v>
      </c>
      <c r="I354" s="29">
        <v>0</v>
      </c>
      <c r="J354" s="29">
        <v>0</v>
      </c>
      <c r="K354" s="29">
        <v>0</v>
      </c>
      <c r="L354" s="29">
        <v>0</v>
      </c>
      <c r="M354" s="29">
        <v>0</v>
      </c>
      <c r="N354" s="29">
        <v>0</v>
      </c>
      <c r="O354" s="30">
        <v>0</v>
      </c>
    </row>
    <row r="355" spans="1:15" ht="20.399999999999999" x14ac:dyDescent="0.3">
      <c r="A355" s="18">
        <v>742</v>
      </c>
      <c r="B355" s="22" t="s">
        <v>360</v>
      </c>
      <c r="C355" s="20">
        <f t="shared" si="64"/>
        <v>0</v>
      </c>
      <c r="D355" s="29">
        <v>0</v>
      </c>
      <c r="E355" s="29">
        <v>0</v>
      </c>
      <c r="F355" s="29">
        <v>0</v>
      </c>
      <c r="G355" s="29">
        <v>0</v>
      </c>
      <c r="H355" s="29">
        <v>0</v>
      </c>
      <c r="I355" s="29">
        <v>0</v>
      </c>
      <c r="J355" s="29">
        <v>0</v>
      </c>
      <c r="K355" s="29">
        <v>0</v>
      </c>
      <c r="L355" s="29">
        <v>0</v>
      </c>
      <c r="M355" s="29">
        <v>0</v>
      </c>
      <c r="N355" s="29">
        <v>0</v>
      </c>
      <c r="O355" s="30">
        <v>0</v>
      </c>
    </row>
    <row r="356" spans="1:15" ht="20.399999999999999" x14ac:dyDescent="0.3">
      <c r="A356" s="18">
        <v>743</v>
      </c>
      <c r="B356" s="22" t="s">
        <v>361</v>
      </c>
      <c r="C356" s="20">
        <f t="shared" si="64"/>
        <v>0</v>
      </c>
      <c r="D356" s="29">
        <v>0</v>
      </c>
      <c r="E356" s="29">
        <v>0</v>
      </c>
      <c r="F356" s="29">
        <v>0</v>
      </c>
      <c r="G356" s="29">
        <v>0</v>
      </c>
      <c r="H356" s="29">
        <v>0</v>
      </c>
      <c r="I356" s="29">
        <v>0</v>
      </c>
      <c r="J356" s="29">
        <v>0</v>
      </c>
      <c r="K356" s="29">
        <v>0</v>
      </c>
      <c r="L356" s="29">
        <v>0</v>
      </c>
      <c r="M356" s="29">
        <v>0</v>
      </c>
      <c r="N356" s="29">
        <v>0</v>
      </c>
      <c r="O356" s="30">
        <v>0</v>
      </c>
    </row>
    <row r="357" spans="1:15" ht="20.399999999999999" x14ac:dyDescent="0.3">
      <c r="A357" s="18">
        <v>744</v>
      </c>
      <c r="B357" s="22" t="s">
        <v>362</v>
      </c>
      <c r="C357" s="20">
        <f t="shared" si="64"/>
        <v>0</v>
      </c>
      <c r="D357" s="29">
        <v>0</v>
      </c>
      <c r="E357" s="29">
        <v>0</v>
      </c>
      <c r="F357" s="29">
        <v>0</v>
      </c>
      <c r="G357" s="29">
        <v>0</v>
      </c>
      <c r="H357" s="29">
        <v>0</v>
      </c>
      <c r="I357" s="29">
        <v>0</v>
      </c>
      <c r="J357" s="29">
        <v>0</v>
      </c>
      <c r="K357" s="29">
        <v>0</v>
      </c>
      <c r="L357" s="29">
        <v>0</v>
      </c>
      <c r="M357" s="29">
        <v>0</v>
      </c>
      <c r="N357" s="29">
        <v>0</v>
      </c>
      <c r="O357" s="30">
        <v>0</v>
      </c>
    </row>
    <row r="358" spans="1:15" x14ac:dyDescent="0.3">
      <c r="A358" s="18">
        <v>745</v>
      </c>
      <c r="B358" s="22" t="s">
        <v>363</v>
      </c>
      <c r="C358" s="20">
        <f t="shared" si="64"/>
        <v>0</v>
      </c>
      <c r="D358" s="29">
        <v>0</v>
      </c>
      <c r="E358" s="29">
        <v>0</v>
      </c>
      <c r="F358" s="29">
        <v>0</v>
      </c>
      <c r="G358" s="29">
        <v>0</v>
      </c>
      <c r="H358" s="29">
        <v>0</v>
      </c>
      <c r="I358" s="29">
        <v>0</v>
      </c>
      <c r="J358" s="29">
        <v>0</v>
      </c>
      <c r="K358" s="29">
        <v>0</v>
      </c>
      <c r="L358" s="29">
        <v>0</v>
      </c>
      <c r="M358" s="29">
        <v>0</v>
      </c>
      <c r="N358" s="29">
        <v>0</v>
      </c>
      <c r="O358" s="30">
        <v>0</v>
      </c>
    </row>
    <row r="359" spans="1:15" x14ac:dyDescent="0.3">
      <c r="A359" s="18">
        <v>746</v>
      </c>
      <c r="B359" s="22" t="s">
        <v>364</v>
      </c>
      <c r="C359" s="20">
        <f t="shared" si="64"/>
        <v>0</v>
      </c>
      <c r="D359" s="29">
        <v>0</v>
      </c>
      <c r="E359" s="29">
        <v>0</v>
      </c>
      <c r="F359" s="29">
        <v>0</v>
      </c>
      <c r="G359" s="29">
        <v>0</v>
      </c>
      <c r="H359" s="29">
        <v>0</v>
      </c>
      <c r="I359" s="29">
        <v>0</v>
      </c>
      <c r="J359" s="29">
        <v>0</v>
      </c>
      <c r="K359" s="29">
        <v>0</v>
      </c>
      <c r="L359" s="29">
        <v>0</v>
      </c>
      <c r="M359" s="29">
        <v>0</v>
      </c>
      <c r="N359" s="29">
        <v>0</v>
      </c>
      <c r="O359" s="30">
        <v>0</v>
      </c>
    </row>
    <row r="360" spans="1:15" x14ac:dyDescent="0.3">
      <c r="A360" s="18">
        <v>747</v>
      </c>
      <c r="B360" s="22" t="s">
        <v>365</v>
      </c>
      <c r="C360" s="20">
        <f t="shared" si="64"/>
        <v>0</v>
      </c>
      <c r="D360" s="29">
        <v>0</v>
      </c>
      <c r="E360" s="29">
        <v>0</v>
      </c>
      <c r="F360" s="29">
        <v>0</v>
      </c>
      <c r="G360" s="29">
        <v>0</v>
      </c>
      <c r="H360" s="29">
        <v>0</v>
      </c>
      <c r="I360" s="29">
        <v>0</v>
      </c>
      <c r="J360" s="29">
        <v>0</v>
      </c>
      <c r="K360" s="29">
        <v>0</v>
      </c>
      <c r="L360" s="29">
        <v>0</v>
      </c>
      <c r="M360" s="29">
        <v>0</v>
      </c>
      <c r="N360" s="29">
        <v>0</v>
      </c>
      <c r="O360" s="30">
        <v>0</v>
      </c>
    </row>
    <row r="361" spans="1:15" x14ac:dyDescent="0.3">
      <c r="A361" s="18">
        <v>748</v>
      </c>
      <c r="B361" s="22" t="s">
        <v>366</v>
      </c>
      <c r="C361" s="20">
        <f t="shared" si="64"/>
        <v>0</v>
      </c>
      <c r="D361" s="29">
        <v>0</v>
      </c>
      <c r="E361" s="29">
        <v>0</v>
      </c>
      <c r="F361" s="29">
        <v>0</v>
      </c>
      <c r="G361" s="29">
        <v>0</v>
      </c>
      <c r="H361" s="29">
        <v>0</v>
      </c>
      <c r="I361" s="29">
        <v>0</v>
      </c>
      <c r="J361" s="29">
        <v>0</v>
      </c>
      <c r="K361" s="29">
        <v>0</v>
      </c>
      <c r="L361" s="29">
        <v>0</v>
      </c>
      <c r="M361" s="29">
        <v>0</v>
      </c>
      <c r="N361" s="29">
        <v>0</v>
      </c>
      <c r="O361" s="30">
        <v>0</v>
      </c>
    </row>
    <row r="362" spans="1:15" x14ac:dyDescent="0.3">
      <c r="A362" s="18">
        <v>749</v>
      </c>
      <c r="B362" s="22" t="s">
        <v>367</v>
      </c>
      <c r="C362" s="20">
        <f t="shared" si="64"/>
        <v>0</v>
      </c>
      <c r="D362" s="29">
        <v>0</v>
      </c>
      <c r="E362" s="29">
        <v>0</v>
      </c>
      <c r="F362" s="29">
        <v>0</v>
      </c>
      <c r="G362" s="29">
        <v>0</v>
      </c>
      <c r="H362" s="29">
        <v>0</v>
      </c>
      <c r="I362" s="29">
        <v>0</v>
      </c>
      <c r="J362" s="29">
        <v>0</v>
      </c>
      <c r="K362" s="29">
        <v>0</v>
      </c>
      <c r="L362" s="29">
        <v>0</v>
      </c>
      <c r="M362" s="29">
        <v>0</v>
      </c>
      <c r="N362" s="29">
        <v>0</v>
      </c>
      <c r="O362" s="30">
        <v>0</v>
      </c>
    </row>
    <row r="363" spans="1:15" x14ac:dyDescent="0.3">
      <c r="A363" s="24">
        <v>7500</v>
      </c>
      <c r="B363" s="25" t="s">
        <v>368</v>
      </c>
      <c r="C363" s="15">
        <f t="shared" si="64"/>
        <v>0</v>
      </c>
      <c r="D363" s="26">
        <f>SUM(D364:D372)</f>
        <v>0</v>
      </c>
      <c r="E363" s="26">
        <f t="shared" ref="E363:O363" si="72">SUM(E364:E372)</f>
        <v>0</v>
      </c>
      <c r="F363" s="26">
        <f t="shared" si="72"/>
        <v>0</v>
      </c>
      <c r="G363" s="26">
        <f t="shared" si="72"/>
        <v>0</v>
      </c>
      <c r="H363" s="26">
        <f t="shared" si="72"/>
        <v>0</v>
      </c>
      <c r="I363" s="26">
        <f t="shared" si="72"/>
        <v>0</v>
      </c>
      <c r="J363" s="26">
        <f t="shared" si="72"/>
        <v>0</v>
      </c>
      <c r="K363" s="26">
        <f t="shared" si="72"/>
        <v>0</v>
      </c>
      <c r="L363" s="26">
        <f t="shared" si="72"/>
        <v>0</v>
      </c>
      <c r="M363" s="26">
        <f t="shared" si="72"/>
        <v>0</v>
      </c>
      <c r="N363" s="26">
        <f t="shared" si="72"/>
        <v>0</v>
      </c>
      <c r="O363" s="27">
        <f t="shared" si="72"/>
        <v>0</v>
      </c>
    </row>
    <row r="364" spans="1:15" x14ac:dyDescent="0.3">
      <c r="A364" s="18">
        <v>751</v>
      </c>
      <c r="B364" s="22" t="s">
        <v>369</v>
      </c>
      <c r="C364" s="20">
        <f t="shared" si="64"/>
        <v>0</v>
      </c>
      <c r="D364" s="29">
        <v>0</v>
      </c>
      <c r="E364" s="29">
        <v>0</v>
      </c>
      <c r="F364" s="29">
        <v>0</v>
      </c>
      <c r="G364" s="29">
        <v>0</v>
      </c>
      <c r="H364" s="29">
        <v>0</v>
      </c>
      <c r="I364" s="29">
        <v>0</v>
      </c>
      <c r="J364" s="29">
        <v>0</v>
      </c>
      <c r="K364" s="29">
        <v>0</v>
      </c>
      <c r="L364" s="29">
        <v>0</v>
      </c>
      <c r="M364" s="29">
        <v>0</v>
      </c>
      <c r="N364" s="29">
        <v>0</v>
      </c>
      <c r="O364" s="30">
        <v>0</v>
      </c>
    </row>
    <row r="365" spans="1:15" x14ac:dyDescent="0.3">
      <c r="A365" s="18">
        <v>752</v>
      </c>
      <c r="B365" s="22" t="s">
        <v>370</v>
      </c>
      <c r="C365" s="20">
        <f t="shared" si="64"/>
        <v>0</v>
      </c>
      <c r="D365" s="29">
        <v>0</v>
      </c>
      <c r="E365" s="29">
        <v>0</v>
      </c>
      <c r="F365" s="29">
        <v>0</v>
      </c>
      <c r="G365" s="29">
        <v>0</v>
      </c>
      <c r="H365" s="29">
        <v>0</v>
      </c>
      <c r="I365" s="29">
        <v>0</v>
      </c>
      <c r="J365" s="29">
        <v>0</v>
      </c>
      <c r="K365" s="29">
        <v>0</v>
      </c>
      <c r="L365" s="29">
        <v>0</v>
      </c>
      <c r="M365" s="29">
        <v>0</v>
      </c>
      <c r="N365" s="29">
        <v>0</v>
      </c>
      <c r="O365" s="30">
        <v>0</v>
      </c>
    </row>
    <row r="366" spans="1:15" x14ac:dyDescent="0.3">
      <c r="A366" s="18">
        <v>753</v>
      </c>
      <c r="B366" s="22" t="s">
        <v>371</v>
      </c>
      <c r="C366" s="20">
        <f t="shared" si="64"/>
        <v>0</v>
      </c>
      <c r="D366" s="29">
        <v>0</v>
      </c>
      <c r="E366" s="29">
        <v>0</v>
      </c>
      <c r="F366" s="29">
        <v>0</v>
      </c>
      <c r="G366" s="29">
        <v>0</v>
      </c>
      <c r="H366" s="29">
        <v>0</v>
      </c>
      <c r="I366" s="29">
        <v>0</v>
      </c>
      <c r="J366" s="29">
        <v>0</v>
      </c>
      <c r="K366" s="29">
        <v>0</v>
      </c>
      <c r="L366" s="29">
        <v>0</v>
      </c>
      <c r="M366" s="29">
        <v>0</v>
      </c>
      <c r="N366" s="29">
        <v>0</v>
      </c>
      <c r="O366" s="30">
        <v>0</v>
      </c>
    </row>
    <row r="367" spans="1:15" x14ac:dyDescent="0.3">
      <c r="A367" s="18">
        <v>754</v>
      </c>
      <c r="B367" s="22" t="s">
        <v>372</v>
      </c>
      <c r="C367" s="20">
        <f t="shared" si="64"/>
        <v>0</v>
      </c>
      <c r="D367" s="29">
        <v>0</v>
      </c>
      <c r="E367" s="29">
        <v>0</v>
      </c>
      <c r="F367" s="29">
        <v>0</v>
      </c>
      <c r="G367" s="29">
        <v>0</v>
      </c>
      <c r="H367" s="29">
        <v>0</v>
      </c>
      <c r="I367" s="29">
        <v>0</v>
      </c>
      <c r="J367" s="29">
        <v>0</v>
      </c>
      <c r="K367" s="29">
        <v>0</v>
      </c>
      <c r="L367" s="29">
        <v>0</v>
      </c>
      <c r="M367" s="29">
        <v>0</v>
      </c>
      <c r="N367" s="29">
        <v>0</v>
      </c>
      <c r="O367" s="30">
        <v>0</v>
      </c>
    </row>
    <row r="368" spans="1:15" x14ac:dyDescent="0.3">
      <c r="A368" s="18">
        <v>755</v>
      </c>
      <c r="B368" s="22" t="s">
        <v>373</v>
      </c>
      <c r="C368" s="20">
        <f t="shared" si="64"/>
        <v>0</v>
      </c>
      <c r="D368" s="29">
        <v>0</v>
      </c>
      <c r="E368" s="29">
        <v>0</v>
      </c>
      <c r="F368" s="29">
        <v>0</v>
      </c>
      <c r="G368" s="29">
        <v>0</v>
      </c>
      <c r="H368" s="29">
        <v>0</v>
      </c>
      <c r="I368" s="29">
        <v>0</v>
      </c>
      <c r="J368" s="29">
        <v>0</v>
      </c>
      <c r="K368" s="29">
        <v>0</v>
      </c>
      <c r="L368" s="29">
        <v>0</v>
      </c>
      <c r="M368" s="29">
        <v>0</v>
      </c>
      <c r="N368" s="29">
        <v>0</v>
      </c>
      <c r="O368" s="30">
        <v>0</v>
      </c>
    </row>
    <row r="369" spans="1:15" x14ac:dyDescent="0.3">
      <c r="A369" s="18">
        <v>756</v>
      </c>
      <c r="B369" s="22" t="s">
        <v>374</v>
      </c>
      <c r="C369" s="20">
        <f t="shared" si="64"/>
        <v>0</v>
      </c>
      <c r="D369" s="29">
        <v>0</v>
      </c>
      <c r="E369" s="29">
        <v>0</v>
      </c>
      <c r="F369" s="29">
        <v>0</v>
      </c>
      <c r="G369" s="29">
        <v>0</v>
      </c>
      <c r="H369" s="29">
        <v>0</v>
      </c>
      <c r="I369" s="29">
        <v>0</v>
      </c>
      <c r="J369" s="29">
        <v>0</v>
      </c>
      <c r="K369" s="29">
        <v>0</v>
      </c>
      <c r="L369" s="29">
        <v>0</v>
      </c>
      <c r="M369" s="29">
        <v>0</v>
      </c>
      <c r="N369" s="29">
        <v>0</v>
      </c>
      <c r="O369" s="30">
        <v>0</v>
      </c>
    </row>
    <row r="370" spans="1:15" x14ac:dyDescent="0.3">
      <c r="A370" s="18">
        <v>757</v>
      </c>
      <c r="B370" s="22" t="s">
        <v>375</v>
      </c>
      <c r="C370" s="20">
        <f t="shared" si="64"/>
        <v>0</v>
      </c>
      <c r="D370" s="29">
        <v>0</v>
      </c>
      <c r="E370" s="29">
        <v>0</v>
      </c>
      <c r="F370" s="29">
        <v>0</v>
      </c>
      <c r="G370" s="29">
        <v>0</v>
      </c>
      <c r="H370" s="29">
        <v>0</v>
      </c>
      <c r="I370" s="29">
        <v>0</v>
      </c>
      <c r="J370" s="29">
        <v>0</v>
      </c>
      <c r="K370" s="29">
        <v>0</v>
      </c>
      <c r="L370" s="29">
        <v>0</v>
      </c>
      <c r="M370" s="29">
        <v>0</v>
      </c>
      <c r="N370" s="29">
        <v>0</v>
      </c>
      <c r="O370" s="30">
        <v>0</v>
      </c>
    </row>
    <row r="371" spans="1:15" x14ac:dyDescent="0.3">
      <c r="A371" s="18">
        <v>758</v>
      </c>
      <c r="B371" s="22" t="s">
        <v>376</v>
      </c>
      <c r="C371" s="20">
        <f t="shared" si="64"/>
        <v>0</v>
      </c>
      <c r="D371" s="29">
        <v>0</v>
      </c>
      <c r="E371" s="29">
        <v>0</v>
      </c>
      <c r="F371" s="29">
        <v>0</v>
      </c>
      <c r="G371" s="29">
        <v>0</v>
      </c>
      <c r="H371" s="29">
        <v>0</v>
      </c>
      <c r="I371" s="29">
        <v>0</v>
      </c>
      <c r="J371" s="29">
        <v>0</v>
      </c>
      <c r="K371" s="29">
        <v>0</v>
      </c>
      <c r="L371" s="29">
        <v>0</v>
      </c>
      <c r="M371" s="29">
        <v>0</v>
      </c>
      <c r="N371" s="29">
        <v>0</v>
      </c>
      <c r="O371" s="30">
        <v>0</v>
      </c>
    </row>
    <row r="372" spans="1:15" x14ac:dyDescent="0.3">
      <c r="A372" s="18">
        <v>759</v>
      </c>
      <c r="B372" s="22" t="s">
        <v>377</v>
      </c>
      <c r="C372" s="20">
        <f t="shared" si="64"/>
        <v>0</v>
      </c>
      <c r="D372" s="29">
        <v>0</v>
      </c>
      <c r="E372" s="29">
        <v>0</v>
      </c>
      <c r="F372" s="29">
        <v>0</v>
      </c>
      <c r="G372" s="29">
        <v>0</v>
      </c>
      <c r="H372" s="29">
        <v>0</v>
      </c>
      <c r="I372" s="29">
        <v>0</v>
      </c>
      <c r="J372" s="29">
        <v>0</v>
      </c>
      <c r="K372" s="29">
        <v>0</v>
      </c>
      <c r="L372" s="29">
        <v>0</v>
      </c>
      <c r="M372" s="29">
        <v>0</v>
      </c>
      <c r="N372" s="29">
        <v>0</v>
      </c>
      <c r="O372" s="30">
        <v>0</v>
      </c>
    </row>
    <row r="373" spans="1:15" x14ac:dyDescent="0.3">
      <c r="A373" s="24">
        <v>7600</v>
      </c>
      <c r="B373" s="25" t="s">
        <v>378</v>
      </c>
      <c r="C373" s="15">
        <f t="shared" si="64"/>
        <v>0</v>
      </c>
      <c r="D373" s="26">
        <f>SUM(D374:D375)</f>
        <v>0</v>
      </c>
      <c r="E373" s="26">
        <f t="shared" ref="E373:O373" si="73">SUM(E374:E375)</f>
        <v>0</v>
      </c>
      <c r="F373" s="26">
        <f t="shared" si="73"/>
        <v>0</v>
      </c>
      <c r="G373" s="26">
        <f t="shared" si="73"/>
        <v>0</v>
      </c>
      <c r="H373" s="26">
        <f t="shared" si="73"/>
        <v>0</v>
      </c>
      <c r="I373" s="26">
        <f t="shared" si="73"/>
        <v>0</v>
      </c>
      <c r="J373" s="26">
        <f t="shared" si="73"/>
        <v>0</v>
      </c>
      <c r="K373" s="26">
        <f t="shared" si="73"/>
        <v>0</v>
      </c>
      <c r="L373" s="26">
        <f t="shared" si="73"/>
        <v>0</v>
      </c>
      <c r="M373" s="26">
        <f t="shared" si="73"/>
        <v>0</v>
      </c>
      <c r="N373" s="26">
        <f t="shared" si="73"/>
        <v>0</v>
      </c>
      <c r="O373" s="27">
        <f t="shared" si="73"/>
        <v>0</v>
      </c>
    </row>
    <row r="374" spans="1:15" x14ac:dyDescent="0.3">
      <c r="A374" s="18">
        <v>761</v>
      </c>
      <c r="B374" s="22" t="s">
        <v>379</v>
      </c>
      <c r="C374" s="20">
        <f t="shared" si="64"/>
        <v>0</v>
      </c>
      <c r="D374" s="29">
        <v>0</v>
      </c>
      <c r="E374" s="29">
        <v>0</v>
      </c>
      <c r="F374" s="29">
        <v>0</v>
      </c>
      <c r="G374" s="29">
        <v>0</v>
      </c>
      <c r="H374" s="29">
        <v>0</v>
      </c>
      <c r="I374" s="29">
        <v>0</v>
      </c>
      <c r="J374" s="29">
        <v>0</v>
      </c>
      <c r="K374" s="29">
        <v>0</v>
      </c>
      <c r="L374" s="29">
        <v>0</v>
      </c>
      <c r="M374" s="29">
        <v>0</v>
      </c>
      <c r="N374" s="29">
        <v>0</v>
      </c>
      <c r="O374" s="30">
        <v>0</v>
      </c>
    </row>
    <row r="375" spans="1:15" x14ac:dyDescent="0.3">
      <c r="A375" s="18">
        <v>762</v>
      </c>
      <c r="B375" s="22" t="s">
        <v>380</v>
      </c>
      <c r="C375" s="20">
        <f t="shared" si="64"/>
        <v>0</v>
      </c>
      <c r="D375" s="29">
        <v>0</v>
      </c>
      <c r="E375" s="29">
        <v>0</v>
      </c>
      <c r="F375" s="29">
        <v>0</v>
      </c>
      <c r="G375" s="29">
        <v>0</v>
      </c>
      <c r="H375" s="29">
        <v>0</v>
      </c>
      <c r="I375" s="29">
        <v>0</v>
      </c>
      <c r="J375" s="29">
        <v>0</v>
      </c>
      <c r="K375" s="29">
        <v>0</v>
      </c>
      <c r="L375" s="29">
        <v>0</v>
      </c>
      <c r="M375" s="29">
        <v>0</v>
      </c>
      <c r="N375" s="29">
        <v>0</v>
      </c>
      <c r="O375" s="30">
        <v>0</v>
      </c>
    </row>
    <row r="376" spans="1:15" x14ac:dyDescent="0.3">
      <c r="A376" s="24">
        <v>7900</v>
      </c>
      <c r="B376" s="25" t="s">
        <v>381</v>
      </c>
      <c r="C376" s="15">
        <f t="shared" ref="C376:C428" si="74">SUM(D376:O376)</f>
        <v>0</v>
      </c>
      <c r="D376" s="16">
        <f>SUM(D377:D379)</f>
        <v>0</v>
      </c>
      <c r="E376" s="16">
        <f t="shared" ref="E376:O376" si="75">SUM(E377:E379)</f>
        <v>0</v>
      </c>
      <c r="F376" s="16">
        <f t="shared" si="75"/>
        <v>0</v>
      </c>
      <c r="G376" s="16">
        <f t="shared" si="75"/>
        <v>0</v>
      </c>
      <c r="H376" s="16">
        <f t="shared" si="75"/>
        <v>0</v>
      </c>
      <c r="I376" s="16">
        <f t="shared" si="75"/>
        <v>0</v>
      </c>
      <c r="J376" s="16">
        <f t="shared" si="75"/>
        <v>0</v>
      </c>
      <c r="K376" s="16">
        <f t="shared" si="75"/>
        <v>0</v>
      </c>
      <c r="L376" s="16">
        <f t="shared" si="75"/>
        <v>0</v>
      </c>
      <c r="M376" s="16">
        <f t="shared" si="75"/>
        <v>0</v>
      </c>
      <c r="N376" s="16">
        <f t="shared" si="75"/>
        <v>0</v>
      </c>
      <c r="O376" s="17">
        <f t="shared" si="75"/>
        <v>0</v>
      </c>
    </row>
    <row r="377" spans="1:15" x14ac:dyDescent="0.3">
      <c r="A377" s="18">
        <v>791</v>
      </c>
      <c r="B377" s="22" t="s">
        <v>382</v>
      </c>
      <c r="C377" s="20">
        <f t="shared" si="74"/>
        <v>0</v>
      </c>
      <c r="D377" s="21">
        <v>0</v>
      </c>
      <c r="E377" s="21">
        <v>0</v>
      </c>
      <c r="F377" s="21">
        <v>0</v>
      </c>
      <c r="G377" s="21">
        <v>0</v>
      </c>
      <c r="H377" s="21">
        <v>0</v>
      </c>
      <c r="I377" s="21">
        <v>0</v>
      </c>
      <c r="J377" s="21">
        <v>0</v>
      </c>
      <c r="K377" s="21">
        <v>0</v>
      </c>
      <c r="L377" s="21">
        <v>0</v>
      </c>
      <c r="M377" s="21">
        <v>0</v>
      </c>
      <c r="N377" s="21">
        <v>0</v>
      </c>
      <c r="O377" s="23">
        <v>0</v>
      </c>
    </row>
    <row r="378" spans="1:15" x14ac:dyDescent="0.3">
      <c r="A378" s="18">
        <v>792</v>
      </c>
      <c r="B378" s="22" t="s">
        <v>383</v>
      </c>
      <c r="C378" s="20">
        <f t="shared" si="74"/>
        <v>0</v>
      </c>
      <c r="D378" s="21">
        <v>0</v>
      </c>
      <c r="E378" s="21">
        <v>0</v>
      </c>
      <c r="F378" s="21">
        <v>0</v>
      </c>
      <c r="G378" s="21">
        <v>0</v>
      </c>
      <c r="H378" s="21">
        <v>0</v>
      </c>
      <c r="I378" s="21">
        <v>0</v>
      </c>
      <c r="J378" s="21">
        <v>0</v>
      </c>
      <c r="K378" s="21">
        <v>0</v>
      </c>
      <c r="L378" s="21">
        <v>0</v>
      </c>
      <c r="M378" s="21">
        <v>0</v>
      </c>
      <c r="N378" s="21">
        <v>0</v>
      </c>
      <c r="O378" s="23">
        <v>0</v>
      </c>
    </row>
    <row r="379" spans="1:15" x14ac:dyDescent="0.3">
      <c r="A379" s="18">
        <v>799</v>
      </c>
      <c r="B379" s="22" t="s">
        <v>384</v>
      </c>
      <c r="C379" s="20">
        <f t="shared" si="74"/>
        <v>0</v>
      </c>
      <c r="D379" s="21">
        <v>0</v>
      </c>
      <c r="E379" s="21">
        <v>0</v>
      </c>
      <c r="F379" s="21">
        <v>0</v>
      </c>
      <c r="G379" s="21">
        <v>0</v>
      </c>
      <c r="H379" s="21">
        <v>0</v>
      </c>
      <c r="I379" s="21">
        <v>0</v>
      </c>
      <c r="J379" s="21">
        <v>0</v>
      </c>
      <c r="K379" s="21">
        <v>0</v>
      </c>
      <c r="L379" s="21">
        <v>0</v>
      </c>
      <c r="M379" s="21">
        <v>0</v>
      </c>
      <c r="N379" s="21">
        <v>0</v>
      </c>
      <c r="O379" s="23">
        <v>0</v>
      </c>
    </row>
    <row r="380" spans="1:15" x14ac:dyDescent="0.3">
      <c r="A380" s="33">
        <v>8000</v>
      </c>
      <c r="B380" s="34" t="s">
        <v>385</v>
      </c>
      <c r="C380" s="10">
        <f t="shared" si="74"/>
        <v>0</v>
      </c>
      <c r="D380" s="35">
        <f>D381+D388+D394</f>
        <v>0</v>
      </c>
      <c r="E380" s="35">
        <f t="shared" ref="E380:O380" si="76">E381+E388+E394</f>
        <v>0</v>
      </c>
      <c r="F380" s="35">
        <f t="shared" si="76"/>
        <v>0</v>
      </c>
      <c r="G380" s="35">
        <f t="shared" si="76"/>
        <v>0</v>
      </c>
      <c r="H380" s="35">
        <f t="shared" si="76"/>
        <v>0</v>
      </c>
      <c r="I380" s="35">
        <f t="shared" si="76"/>
        <v>0</v>
      </c>
      <c r="J380" s="35">
        <f t="shared" si="76"/>
        <v>0</v>
      </c>
      <c r="K380" s="35">
        <f t="shared" si="76"/>
        <v>0</v>
      </c>
      <c r="L380" s="35">
        <f t="shared" si="76"/>
        <v>0</v>
      </c>
      <c r="M380" s="35">
        <f t="shared" si="76"/>
        <v>0</v>
      </c>
      <c r="N380" s="35">
        <f t="shared" si="76"/>
        <v>0</v>
      </c>
      <c r="O380" s="36">
        <f t="shared" si="76"/>
        <v>0</v>
      </c>
    </row>
    <row r="381" spans="1:15" x14ac:dyDescent="0.3">
      <c r="A381" s="24">
        <v>8100</v>
      </c>
      <c r="B381" s="25" t="s">
        <v>386</v>
      </c>
      <c r="C381" s="15">
        <f t="shared" si="74"/>
        <v>0</v>
      </c>
      <c r="D381" s="26">
        <f>SUM(D382:D387)</f>
        <v>0</v>
      </c>
      <c r="E381" s="26">
        <f t="shared" ref="E381:O381" si="77">SUM(E382:E387)</f>
        <v>0</v>
      </c>
      <c r="F381" s="26">
        <f t="shared" si="77"/>
        <v>0</v>
      </c>
      <c r="G381" s="26">
        <f t="shared" si="77"/>
        <v>0</v>
      </c>
      <c r="H381" s="26">
        <f t="shared" si="77"/>
        <v>0</v>
      </c>
      <c r="I381" s="26">
        <f t="shared" si="77"/>
        <v>0</v>
      </c>
      <c r="J381" s="26">
        <f t="shared" si="77"/>
        <v>0</v>
      </c>
      <c r="K381" s="26">
        <f t="shared" si="77"/>
        <v>0</v>
      </c>
      <c r="L381" s="26">
        <f t="shared" si="77"/>
        <v>0</v>
      </c>
      <c r="M381" s="26">
        <f t="shared" si="77"/>
        <v>0</v>
      </c>
      <c r="N381" s="26">
        <f t="shared" si="77"/>
        <v>0</v>
      </c>
      <c r="O381" s="27">
        <f t="shared" si="77"/>
        <v>0</v>
      </c>
    </row>
    <row r="382" spans="1:15" x14ac:dyDescent="0.3">
      <c r="A382" s="18">
        <v>811</v>
      </c>
      <c r="B382" s="22" t="s">
        <v>387</v>
      </c>
      <c r="C382" s="20">
        <f t="shared" si="74"/>
        <v>0</v>
      </c>
      <c r="D382" s="29">
        <v>0</v>
      </c>
      <c r="E382" s="29">
        <v>0</v>
      </c>
      <c r="F382" s="29">
        <v>0</v>
      </c>
      <c r="G382" s="29">
        <v>0</v>
      </c>
      <c r="H382" s="29">
        <v>0</v>
      </c>
      <c r="I382" s="29">
        <v>0</v>
      </c>
      <c r="J382" s="29">
        <v>0</v>
      </c>
      <c r="K382" s="29">
        <v>0</v>
      </c>
      <c r="L382" s="29">
        <v>0</v>
      </c>
      <c r="M382" s="29">
        <v>0</v>
      </c>
      <c r="N382" s="29">
        <v>0</v>
      </c>
      <c r="O382" s="30">
        <v>0</v>
      </c>
    </row>
    <row r="383" spans="1:15" x14ac:dyDescent="0.3">
      <c r="A383" s="18">
        <v>812</v>
      </c>
      <c r="B383" s="22" t="s">
        <v>388</v>
      </c>
      <c r="C383" s="20">
        <f t="shared" si="74"/>
        <v>0</v>
      </c>
      <c r="D383" s="29">
        <v>0</v>
      </c>
      <c r="E383" s="29">
        <v>0</v>
      </c>
      <c r="F383" s="29">
        <v>0</v>
      </c>
      <c r="G383" s="29">
        <v>0</v>
      </c>
      <c r="H383" s="29">
        <v>0</v>
      </c>
      <c r="I383" s="29">
        <v>0</v>
      </c>
      <c r="J383" s="29">
        <v>0</v>
      </c>
      <c r="K383" s="29">
        <v>0</v>
      </c>
      <c r="L383" s="29">
        <v>0</v>
      </c>
      <c r="M383" s="29">
        <v>0</v>
      </c>
      <c r="N383" s="29">
        <v>0</v>
      </c>
      <c r="O383" s="30">
        <v>0</v>
      </c>
    </row>
    <row r="384" spans="1:15" x14ac:dyDescent="0.3">
      <c r="A384" s="18">
        <v>813</v>
      </c>
      <c r="B384" s="22" t="s">
        <v>389</v>
      </c>
      <c r="C384" s="20">
        <f t="shared" si="74"/>
        <v>0</v>
      </c>
      <c r="D384" s="29">
        <v>0</v>
      </c>
      <c r="E384" s="29">
        <v>0</v>
      </c>
      <c r="F384" s="29">
        <v>0</v>
      </c>
      <c r="G384" s="29">
        <v>0</v>
      </c>
      <c r="H384" s="29">
        <v>0</v>
      </c>
      <c r="I384" s="29">
        <v>0</v>
      </c>
      <c r="J384" s="29">
        <v>0</v>
      </c>
      <c r="K384" s="29">
        <v>0</v>
      </c>
      <c r="L384" s="29">
        <v>0</v>
      </c>
      <c r="M384" s="29">
        <v>0</v>
      </c>
      <c r="N384" s="29">
        <v>0</v>
      </c>
      <c r="O384" s="30">
        <v>0</v>
      </c>
    </row>
    <row r="385" spans="1:17" x14ac:dyDescent="0.3">
      <c r="A385" s="18">
        <v>814</v>
      </c>
      <c r="B385" s="22" t="s">
        <v>390</v>
      </c>
      <c r="C385" s="20">
        <f t="shared" si="74"/>
        <v>0</v>
      </c>
      <c r="D385" s="29">
        <v>0</v>
      </c>
      <c r="E385" s="29">
        <v>0</v>
      </c>
      <c r="F385" s="29">
        <v>0</v>
      </c>
      <c r="G385" s="29">
        <v>0</v>
      </c>
      <c r="H385" s="29">
        <v>0</v>
      </c>
      <c r="I385" s="29">
        <v>0</v>
      </c>
      <c r="J385" s="29">
        <v>0</v>
      </c>
      <c r="K385" s="29">
        <v>0</v>
      </c>
      <c r="L385" s="29">
        <v>0</v>
      </c>
      <c r="M385" s="29">
        <v>0</v>
      </c>
      <c r="N385" s="29">
        <v>0</v>
      </c>
      <c r="O385" s="30">
        <v>0</v>
      </c>
    </row>
    <row r="386" spans="1:17" x14ac:dyDescent="0.3">
      <c r="A386" s="18">
        <v>815</v>
      </c>
      <c r="B386" s="22" t="s">
        <v>391</v>
      </c>
      <c r="C386" s="20">
        <f t="shared" si="74"/>
        <v>0</v>
      </c>
      <c r="D386" s="29">
        <v>0</v>
      </c>
      <c r="E386" s="29">
        <v>0</v>
      </c>
      <c r="F386" s="29">
        <v>0</v>
      </c>
      <c r="G386" s="29">
        <v>0</v>
      </c>
      <c r="H386" s="29">
        <v>0</v>
      </c>
      <c r="I386" s="29">
        <v>0</v>
      </c>
      <c r="J386" s="29">
        <v>0</v>
      </c>
      <c r="K386" s="29">
        <v>0</v>
      </c>
      <c r="L386" s="29">
        <v>0</v>
      </c>
      <c r="M386" s="29">
        <v>0</v>
      </c>
      <c r="N386" s="29">
        <v>0</v>
      </c>
      <c r="O386" s="30">
        <v>0</v>
      </c>
    </row>
    <row r="387" spans="1:17" x14ac:dyDescent="0.3">
      <c r="A387" s="18">
        <v>816</v>
      </c>
      <c r="B387" s="22" t="s">
        <v>392</v>
      </c>
      <c r="C387" s="20">
        <f t="shared" si="74"/>
        <v>0</v>
      </c>
      <c r="D387" s="29">
        <v>0</v>
      </c>
      <c r="E387" s="29">
        <v>0</v>
      </c>
      <c r="F387" s="29">
        <v>0</v>
      </c>
      <c r="G387" s="29">
        <v>0</v>
      </c>
      <c r="H387" s="29">
        <v>0</v>
      </c>
      <c r="I387" s="29">
        <v>0</v>
      </c>
      <c r="J387" s="29">
        <v>0</v>
      </c>
      <c r="K387" s="29">
        <v>0</v>
      </c>
      <c r="L387" s="29">
        <v>0</v>
      </c>
      <c r="M387" s="29">
        <v>0</v>
      </c>
      <c r="N387" s="29">
        <v>0</v>
      </c>
      <c r="O387" s="30">
        <v>0</v>
      </c>
    </row>
    <row r="388" spans="1:17" x14ac:dyDescent="0.3">
      <c r="A388" s="24">
        <v>8300</v>
      </c>
      <c r="B388" s="25" t="s">
        <v>393</v>
      </c>
      <c r="C388" s="15">
        <f t="shared" si="74"/>
        <v>0</v>
      </c>
      <c r="D388" s="26">
        <f>SUM(D389:D393)</f>
        <v>0</v>
      </c>
      <c r="E388" s="26">
        <f t="shared" ref="E388:O388" si="78">SUM(E389:E393)</f>
        <v>0</v>
      </c>
      <c r="F388" s="26">
        <f t="shared" si="78"/>
        <v>0</v>
      </c>
      <c r="G388" s="26">
        <f t="shared" si="78"/>
        <v>0</v>
      </c>
      <c r="H388" s="26">
        <f t="shared" si="78"/>
        <v>0</v>
      </c>
      <c r="I388" s="26">
        <f t="shared" si="78"/>
        <v>0</v>
      </c>
      <c r="J388" s="26">
        <f t="shared" si="78"/>
        <v>0</v>
      </c>
      <c r="K388" s="26">
        <f t="shared" si="78"/>
        <v>0</v>
      </c>
      <c r="L388" s="26">
        <f t="shared" si="78"/>
        <v>0</v>
      </c>
      <c r="M388" s="26">
        <f t="shared" si="78"/>
        <v>0</v>
      </c>
      <c r="N388" s="26">
        <f t="shared" si="78"/>
        <v>0</v>
      </c>
      <c r="O388" s="27">
        <f t="shared" si="78"/>
        <v>0</v>
      </c>
    </row>
    <row r="389" spans="1:17" x14ac:dyDescent="0.3">
      <c r="A389" s="18">
        <v>831</v>
      </c>
      <c r="B389" s="22" t="s">
        <v>394</v>
      </c>
      <c r="C389" s="20">
        <f t="shared" si="74"/>
        <v>0</v>
      </c>
      <c r="D389" s="29">
        <v>0</v>
      </c>
      <c r="E389" s="29">
        <v>0</v>
      </c>
      <c r="F389" s="29">
        <v>0</v>
      </c>
      <c r="G389" s="29">
        <v>0</v>
      </c>
      <c r="H389" s="29">
        <v>0</v>
      </c>
      <c r="I389" s="29">
        <v>0</v>
      </c>
      <c r="J389" s="29">
        <v>0</v>
      </c>
      <c r="K389" s="29">
        <v>0</v>
      </c>
      <c r="L389" s="29">
        <v>0</v>
      </c>
      <c r="M389" s="29">
        <v>0</v>
      </c>
      <c r="N389" s="29">
        <v>0</v>
      </c>
      <c r="O389" s="30">
        <v>0</v>
      </c>
    </row>
    <row r="390" spans="1:17" x14ac:dyDescent="0.3">
      <c r="A390" s="18">
        <v>832</v>
      </c>
      <c r="B390" s="22" t="s">
        <v>395</v>
      </c>
      <c r="C390" s="20">
        <f t="shared" si="74"/>
        <v>0</v>
      </c>
      <c r="D390" s="29">
        <v>0</v>
      </c>
      <c r="E390" s="29">
        <v>0</v>
      </c>
      <c r="F390" s="29">
        <v>0</v>
      </c>
      <c r="G390" s="29">
        <v>0</v>
      </c>
      <c r="H390" s="29">
        <v>0</v>
      </c>
      <c r="I390" s="29">
        <v>0</v>
      </c>
      <c r="J390" s="29">
        <v>0</v>
      </c>
      <c r="K390" s="29">
        <v>0</v>
      </c>
      <c r="L390" s="29">
        <v>0</v>
      </c>
      <c r="M390" s="29">
        <v>0</v>
      </c>
      <c r="N390" s="29">
        <v>0</v>
      </c>
      <c r="O390" s="30">
        <v>0</v>
      </c>
    </row>
    <row r="391" spans="1:17" x14ac:dyDescent="0.3">
      <c r="A391" s="18">
        <v>833</v>
      </c>
      <c r="B391" s="22" t="s">
        <v>396</v>
      </c>
      <c r="C391" s="20">
        <f t="shared" si="74"/>
        <v>0</v>
      </c>
      <c r="D391" s="29">
        <v>0</v>
      </c>
      <c r="E391" s="29">
        <v>0</v>
      </c>
      <c r="F391" s="29">
        <v>0</v>
      </c>
      <c r="G391" s="29">
        <v>0</v>
      </c>
      <c r="H391" s="29">
        <v>0</v>
      </c>
      <c r="I391" s="29">
        <v>0</v>
      </c>
      <c r="J391" s="29">
        <v>0</v>
      </c>
      <c r="K391" s="29">
        <v>0</v>
      </c>
      <c r="L391" s="29">
        <v>0</v>
      </c>
      <c r="M391" s="29">
        <v>0</v>
      </c>
      <c r="N391" s="29">
        <v>0</v>
      </c>
      <c r="O391" s="30">
        <v>0</v>
      </c>
    </row>
    <row r="392" spans="1:17" x14ac:dyDescent="0.3">
      <c r="A392" s="18">
        <v>834</v>
      </c>
      <c r="B392" s="22" t="s">
        <v>397</v>
      </c>
      <c r="C392" s="20">
        <f t="shared" si="74"/>
        <v>0</v>
      </c>
      <c r="D392" s="29">
        <v>0</v>
      </c>
      <c r="E392" s="29">
        <v>0</v>
      </c>
      <c r="F392" s="29">
        <v>0</v>
      </c>
      <c r="G392" s="29">
        <v>0</v>
      </c>
      <c r="H392" s="29">
        <v>0</v>
      </c>
      <c r="I392" s="29">
        <v>0</v>
      </c>
      <c r="J392" s="29">
        <v>0</v>
      </c>
      <c r="K392" s="29">
        <v>0</v>
      </c>
      <c r="L392" s="29">
        <v>0</v>
      </c>
      <c r="M392" s="29">
        <v>0</v>
      </c>
      <c r="N392" s="29">
        <v>0</v>
      </c>
      <c r="O392" s="30">
        <v>0</v>
      </c>
    </row>
    <row r="393" spans="1:17" ht="20.399999999999999" x14ac:dyDescent="0.3">
      <c r="A393" s="18">
        <v>835</v>
      </c>
      <c r="B393" s="22" t="s">
        <v>398</v>
      </c>
      <c r="C393" s="20">
        <f t="shared" si="74"/>
        <v>0</v>
      </c>
      <c r="D393" s="29">
        <v>0</v>
      </c>
      <c r="E393" s="29">
        <v>0</v>
      </c>
      <c r="F393" s="29">
        <v>0</v>
      </c>
      <c r="G393" s="29">
        <v>0</v>
      </c>
      <c r="H393" s="29">
        <v>0</v>
      </c>
      <c r="I393" s="29">
        <v>0</v>
      </c>
      <c r="J393" s="29">
        <v>0</v>
      </c>
      <c r="K393" s="29">
        <v>0</v>
      </c>
      <c r="L393" s="29">
        <v>0</v>
      </c>
      <c r="M393" s="29">
        <v>0</v>
      </c>
      <c r="N393" s="29">
        <v>0</v>
      </c>
      <c r="O393" s="30">
        <v>0</v>
      </c>
    </row>
    <row r="394" spans="1:17" x14ac:dyDescent="0.3">
      <c r="A394" s="24">
        <v>8500</v>
      </c>
      <c r="B394" s="25" t="s">
        <v>399</v>
      </c>
      <c r="C394" s="15">
        <f t="shared" si="74"/>
        <v>0</v>
      </c>
      <c r="D394" s="26">
        <f>SUM(D395:D397)</f>
        <v>0</v>
      </c>
      <c r="E394" s="26">
        <f t="shared" ref="E394:O394" si="79">SUM(E395:E397)</f>
        <v>0</v>
      </c>
      <c r="F394" s="26">
        <f t="shared" si="79"/>
        <v>0</v>
      </c>
      <c r="G394" s="26">
        <f t="shared" si="79"/>
        <v>0</v>
      </c>
      <c r="H394" s="26">
        <f t="shared" si="79"/>
        <v>0</v>
      </c>
      <c r="I394" s="26">
        <f t="shared" si="79"/>
        <v>0</v>
      </c>
      <c r="J394" s="26">
        <f t="shared" si="79"/>
        <v>0</v>
      </c>
      <c r="K394" s="26">
        <f t="shared" si="79"/>
        <v>0</v>
      </c>
      <c r="L394" s="26">
        <f t="shared" si="79"/>
        <v>0</v>
      </c>
      <c r="M394" s="26">
        <f t="shared" si="79"/>
        <v>0</v>
      </c>
      <c r="N394" s="26">
        <f t="shared" si="79"/>
        <v>0</v>
      </c>
      <c r="O394" s="27">
        <f t="shared" si="79"/>
        <v>0</v>
      </c>
    </row>
    <row r="395" spans="1:17" x14ac:dyDescent="0.3">
      <c r="A395" s="18">
        <v>851</v>
      </c>
      <c r="B395" s="22" t="s">
        <v>400</v>
      </c>
      <c r="C395" s="20">
        <f t="shared" si="74"/>
        <v>0</v>
      </c>
      <c r="D395" s="29">
        <v>0</v>
      </c>
      <c r="E395" s="29">
        <v>0</v>
      </c>
      <c r="F395" s="29">
        <v>0</v>
      </c>
      <c r="G395" s="29">
        <v>0</v>
      </c>
      <c r="H395" s="29">
        <v>0</v>
      </c>
      <c r="I395" s="29">
        <v>0</v>
      </c>
      <c r="J395" s="29">
        <v>0</v>
      </c>
      <c r="K395" s="29">
        <v>0</v>
      </c>
      <c r="L395" s="29">
        <v>0</v>
      </c>
      <c r="M395" s="29">
        <v>0</v>
      </c>
      <c r="N395" s="29">
        <v>0</v>
      </c>
      <c r="O395" s="30">
        <v>0</v>
      </c>
    </row>
    <row r="396" spans="1:17" x14ac:dyDescent="0.3">
      <c r="A396" s="18">
        <v>852</v>
      </c>
      <c r="B396" s="22" t="s">
        <v>401</v>
      </c>
      <c r="C396" s="20">
        <f t="shared" si="74"/>
        <v>0</v>
      </c>
      <c r="D396" s="29">
        <v>0</v>
      </c>
      <c r="E396" s="29">
        <v>0</v>
      </c>
      <c r="F396" s="29">
        <v>0</v>
      </c>
      <c r="G396" s="29">
        <v>0</v>
      </c>
      <c r="H396" s="29">
        <v>0</v>
      </c>
      <c r="I396" s="29">
        <v>0</v>
      </c>
      <c r="J396" s="29">
        <v>0</v>
      </c>
      <c r="K396" s="29">
        <v>0</v>
      </c>
      <c r="L396" s="29">
        <v>0</v>
      </c>
      <c r="M396" s="29">
        <v>0</v>
      </c>
      <c r="N396" s="29">
        <v>0</v>
      </c>
      <c r="O396" s="30">
        <v>0</v>
      </c>
    </row>
    <row r="397" spans="1:17" x14ac:dyDescent="0.3">
      <c r="A397" s="18">
        <v>853</v>
      </c>
      <c r="B397" s="22" t="s">
        <v>402</v>
      </c>
      <c r="C397" s="20">
        <f t="shared" si="74"/>
        <v>0</v>
      </c>
      <c r="D397" s="29">
        <v>0</v>
      </c>
      <c r="E397" s="29">
        <v>0</v>
      </c>
      <c r="F397" s="29">
        <v>0</v>
      </c>
      <c r="G397" s="29">
        <v>0</v>
      </c>
      <c r="H397" s="29">
        <v>0</v>
      </c>
      <c r="I397" s="29">
        <v>0</v>
      </c>
      <c r="J397" s="29">
        <v>0</v>
      </c>
      <c r="K397" s="29">
        <v>0</v>
      </c>
      <c r="L397" s="29">
        <v>0</v>
      </c>
      <c r="M397" s="29">
        <v>0</v>
      </c>
      <c r="N397" s="29">
        <v>0</v>
      </c>
      <c r="O397" s="30">
        <v>0</v>
      </c>
    </row>
    <row r="398" spans="1:17" x14ac:dyDescent="0.3">
      <c r="A398" s="33">
        <v>9000</v>
      </c>
      <c r="B398" s="34" t="s">
        <v>403</v>
      </c>
      <c r="C398" s="10">
        <f t="shared" si="74"/>
        <v>3043584</v>
      </c>
      <c r="D398" s="35">
        <f>D399+D408+D417+D420+D423+D425+D428</f>
        <v>253632</v>
      </c>
      <c r="E398" s="35">
        <f t="shared" ref="E398:O398" si="80">E399+E408+E417+E420+E423+E425+E428</f>
        <v>253632</v>
      </c>
      <c r="F398" s="35">
        <f t="shared" si="80"/>
        <v>253632</v>
      </c>
      <c r="G398" s="35">
        <f t="shared" si="80"/>
        <v>253632</v>
      </c>
      <c r="H398" s="35">
        <f t="shared" si="80"/>
        <v>253632</v>
      </c>
      <c r="I398" s="35">
        <f t="shared" si="80"/>
        <v>253632</v>
      </c>
      <c r="J398" s="35">
        <f t="shared" si="80"/>
        <v>253632</v>
      </c>
      <c r="K398" s="35">
        <f t="shared" si="80"/>
        <v>253632</v>
      </c>
      <c r="L398" s="35">
        <f t="shared" si="80"/>
        <v>253632</v>
      </c>
      <c r="M398" s="35">
        <f t="shared" si="80"/>
        <v>253632</v>
      </c>
      <c r="N398" s="35">
        <f t="shared" si="80"/>
        <v>253632</v>
      </c>
      <c r="O398" s="36">
        <f t="shared" si="80"/>
        <v>253632</v>
      </c>
    </row>
    <row r="399" spans="1:17" x14ac:dyDescent="0.3">
      <c r="A399" s="32">
        <v>9100</v>
      </c>
      <c r="B399" s="31" t="s">
        <v>404</v>
      </c>
      <c r="C399" s="15">
        <f t="shared" si="74"/>
        <v>0</v>
      </c>
      <c r="D399" s="26">
        <f>SUM(D400:D407)</f>
        <v>0</v>
      </c>
      <c r="E399" s="26">
        <f t="shared" ref="E399:O399" si="81">SUM(E400:E407)</f>
        <v>0</v>
      </c>
      <c r="F399" s="26">
        <f t="shared" si="81"/>
        <v>0</v>
      </c>
      <c r="G399" s="26">
        <f t="shared" si="81"/>
        <v>0</v>
      </c>
      <c r="H399" s="26">
        <f t="shared" si="81"/>
        <v>0</v>
      </c>
      <c r="I399" s="26">
        <f t="shared" si="81"/>
        <v>0</v>
      </c>
      <c r="J399" s="26">
        <f t="shared" si="81"/>
        <v>0</v>
      </c>
      <c r="K399" s="26">
        <f t="shared" si="81"/>
        <v>0</v>
      </c>
      <c r="L399" s="26">
        <f t="shared" si="81"/>
        <v>0</v>
      </c>
      <c r="M399" s="26">
        <f t="shared" si="81"/>
        <v>0</v>
      </c>
      <c r="N399" s="26">
        <f t="shared" si="81"/>
        <v>0</v>
      </c>
      <c r="O399" s="27">
        <f t="shared" si="81"/>
        <v>0</v>
      </c>
    </row>
    <row r="400" spans="1:17" x14ac:dyDescent="0.3">
      <c r="A400" s="18">
        <v>911</v>
      </c>
      <c r="B400" s="22" t="s">
        <v>405</v>
      </c>
      <c r="C400" s="20">
        <f t="shared" si="74"/>
        <v>0</v>
      </c>
      <c r="D400" s="21"/>
      <c r="E400" s="21"/>
      <c r="F400" s="21"/>
      <c r="G400" s="21"/>
      <c r="H400" s="21"/>
      <c r="I400" s="21"/>
      <c r="J400" s="21"/>
      <c r="K400" s="21"/>
      <c r="L400" s="21"/>
      <c r="M400" s="21"/>
      <c r="N400" s="21"/>
      <c r="O400" s="21"/>
      <c r="P400" s="5"/>
      <c r="Q400" s="4"/>
    </row>
    <row r="401" spans="1:15" x14ac:dyDescent="0.3">
      <c r="A401" s="18">
        <v>912</v>
      </c>
      <c r="B401" s="22" t="s">
        <v>406</v>
      </c>
      <c r="C401" s="20">
        <f t="shared" si="74"/>
        <v>0</v>
      </c>
      <c r="D401" s="21"/>
      <c r="E401" s="21"/>
      <c r="F401" s="21"/>
      <c r="G401" s="21"/>
      <c r="H401" s="21"/>
      <c r="I401" s="21"/>
      <c r="J401" s="21"/>
      <c r="K401" s="21"/>
      <c r="L401" s="21"/>
      <c r="M401" s="21"/>
      <c r="N401" s="21"/>
      <c r="O401" s="23"/>
    </row>
    <row r="402" spans="1:15" x14ac:dyDescent="0.3">
      <c r="A402" s="18">
        <v>913</v>
      </c>
      <c r="B402" s="22" t="s">
        <v>407</v>
      </c>
      <c r="C402" s="20">
        <f t="shared" si="74"/>
        <v>0</v>
      </c>
      <c r="D402" s="21"/>
      <c r="E402" s="21"/>
      <c r="F402" s="21"/>
      <c r="G402" s="21"/>
      <c r="H402" s="21"/>
      <c r="I402" s="21"/>
      <c r="J402" s="21"/>
      <c r="K402" s="21"/>
      <c r="L402" s="21"/>
      <c r="M402" s="21"/>
      <c r="N402" s="21"/>
      <c r="O402" s="23"/>
    </row>
    <row r="403" spans="1:15" x14ac:dyDescent="0.3">
      <c r="A403" s="18">
        <v>914</v>
      </c>
      <c r="B403" s="22" t="s">
        <v>408</v>
      </c>
      <c r="C403" s="20">
        <f t="shared" si="74"/>
        <v>0</v>
      </c>
      <c r="D403" s="21"/>
      <c r="E403" s="21"/>
      <c r="F403" s="21"/>
      <c r="G403" s="21"/>
      <c r="H403" s="21"/>
      <c r="I403" s="21"/>
      <c r="J403" s="21"/>
      <c r="K403" s="21"/>
      <c r="L403" s="21"/>
      <c r="M403" s="21"/>
      <c r="N403" s="21"/>
      <c r="O403" s="23"/>
    </row>
    <row r="404" spans="1:15" x14ac:dyDescent="0.3">
      <c r="A404" s="18">
        <v>915</v>
      </c>
      <c r="B404" s="22" t="s">
        <v>409</v>
      </c>
      <c r="C404" s="20">
        <f t="shared" si="74"/>
        <v>0</v>
      </c>
      <c r="D404" s="21"/>
      <c r="E404" s="21"/>
      <c r="F404" s="21"/>
      <c r="G404" s="21"/>
      <c r="H404" s="21"/>
      <c r="I404" s="21"/>
      <c r="J404" s="21"/>
      <c r="K404" s="21"/>
      <c r="L404" s="21"/>
      <c r="M404" s="21"/>
      <c r="N404" s="21"/>
      <c r="O404" s="23"/>
    </row>
    <row r="405" spans="1:15" x14ac:dyDescent="0.3">
      <c r="A405" s="18">
        <v>916</v>
      </c>
      <c r="B405" s="22" t="s">
        <v>410</v>
      </c>
      <c r="C405" s="20">
        <f t="shared" si="74"/>
        <v>0</v>
      </c>
      <c r="D405" s="21"/>
      <c r="E405" s="21"/>
      <c r="F405" s="21"/>
      <c r="G405" s="21"/>
      <c r="H405" s="21"/>
      <c r="I405" s="21"/>
      <c r="J405" s="21"/>
      <c r="K405" s="21"/>
      <c r="L405" s="21"/>
      <c r="M405" s="21"/>
      <c r="N405" s="21"/>
      <c r="O405" s="23"/>
    </row>
    <row r="406" spans="1:15" x14ac:dyDescent="0.3">
      <c r="A406" s="18">
        <v>917</v>
      </c>
      <c r="B406" s="22" t="s">
        <v>411</v>
      </c>
      <c r="C406" s="20">
        <f t="shared" si="74"/>
        <v>0</v>
      </c>
      <c r="D406" s="21"/>
      <c r="E406" s="21"/>
      <c r="F406" s="21"/>
      <c r="G406" s="21"/>
      <c r="H406" s="21"/>
      <c r="I406" s="21"/>
      <c r="J406" s="21"/>
      <c r="K406" s="21"/>
      <c r="L406" s="21"/>
      <c r="M406" s="21"/>
      <c r="N406" s="21"/>
      <c r="O406" s="23"/>
    </row>
    <row r="407" spans="1:15" x14ac:dyDescent="0.3">
      <c r="A407" s="18">
        <v>918</v>
      </c>
      <c r="B407" s="22" t="s">
        <v>412</v>
      </c>
      <c r="C407" s="20">
        <f t="shared" si="74"/>
        <v>0</v>
      </c>
      <c r="D407" s="21"/>
      <c r="E407" s="21"/>
      <c r="F407" s="21"/>
      <c r="G407" s="21"/>
      <c r="H407" s="21"/>
      <c r="I407" s="21"/>
      <c r="J407" s="21"/>
      <c r="K407" s="21"/>
      <c r="L407" s="21"/>
      <c r="M407" s="21"/>
      <c r="N407" s="21"/>
      <c r="O407" s="23"/>
    </row>
    <row r="408" spans="1:15" x14ac:dyDescent="0.3">
      <c r="A408" s="24">
        <v>9200</v>
      </c>
      <c r="B408" s="25" t="s">
        <v>413</v>
      </c>
      <c r="C408" s="15">
        <f t="shared" si="74"/>
        <v>0</v>
      </c>
      <c r="D408" s="26">
        <f>SUM(D409:D416)</f>
        <v>0</v>
      </c>
      <c r="E408" s="26">
        <f t="shared" ref="E408:O408" si="82">SUM(E409:E416)</f>
        <v>0</v>
      </c>
      <c r="F408" s="26">
        <f t="shared" si="82"/>
        <v>0</v>
      </c>
      <c r="G408" s="26">
        <f t="shared" si="82"/>
        <v>0</v>
      </c>
      <c r="H408" s="26">
        <f t="shared" si="82"/>
        <v>0</v>
      </c>
      <c r="I408" s="26">
        <f t="shared" si="82"/>
        <v>0</v>
      </c>
      <c r="J408" s="26">
        <f t="shared" si="82"/>
        <v>0</v>
      </c>
      <c r="K408" s="26">
        <f t="shared" si="82"/>
        <v>0</v>
      </c>
      <c r="L408" s="26">
        <f t="shared" si="82"/>
        <v>0</v>
      </c>
      <c r="M408" s="26">
        <f t="shared" si="82"/>
        <v>0</v>
      </c>
      <c r="N408" s="26">
        <f t="shared" si="82"/>
        <v>0</v>
      </c>
      <c r="O408" s="27">
        <f t="shared" si="82"/>
        <v>0</v>
      </c>
    </row>
    <row r="409" spans="1:15" x14ac:dyDescent="0.3">
      <c r="A409" s="18">
        <v>921</v>
      </c>
      <c r="B409" s="22" t="s">
        <v>414</v>
      </c>
      <c r="C409" s="20">
        <f t="shared" si="74"/>
        <v>0</v>
      </c>
      <c r="D409" s="47"/>
      <c r="E409" s="47"/>
      <c r="F409" s="47"/>
      <c r="G409" s="47"/>
      <c r="H409" s="47"/>
      <c r="I409" s="47"/>
      <c r="J409" s="47"/>
      <c r="K409" s="47"/>
      <c r="L409" s="47"/>
      <c r="M409" s="47"/>
      <c r="N409" s="47"/>
      <c r="O409" s="47"/>
    </row>
    <row r="410" spans="1:15" x14ac:dyDescent="0.3">
      <c r="A410" s="18">
        <v>922</v>
      </c>
      <c r="B410" s="22" t="s">
        <v>415</v>
      </c>
      <c r="C410" s="20">
        <f t="shared" si="74"/>
        <v>0</v>
      </c>
      <c r="D410" s="47"/>
      <c r="E410" s="47"/>
      <c r="F410" s="47"/>
      <c r="G410" s="47"/>
      <c r="H410" s="47"/>
      <c r="I410" s="47"/>
      <c r="J410" s="47"/>
      <c r="K410" s="47"/>
      <c r="L410" s="47"/>
      <c r="M410" s="47"/>
      <c r="N410" s="47"/>
      <c r="O410" s="48"/>
    </row>
    <row r="411" spans="1:15" x14ac:dyDescent="0.3">
      <c r="A411" s="18">
        <v>923</v>
      </c>
      <c r="B411" s="22" t="s">
        <v>416</v>
      </c>
      <c r="C411" s="20">
        <f t="shared" si="74"/>
        <v>0</v>
      </c>
      <c r="D411" s="47"/>
      <c r="E411" s="47"/>
      <c r="F411" s="47"/>
      <c r="G411" s="47"/>
      <c r="H411" s="47"/>
      <c r="I411" s="47"/>
      <c r="J411" s="47"/>
      <c r="K411" s="47"/>
      <c r="L411" s="47"/>
      <c r="M411" s="47"/>
      <c r="N411" s="47"/>
      <c r="O411" s="48"/>
    </row>
    <row r="412" spans="1:15" x14ac:dyDescent="0.3">
      <c r="A412" s="18">
        <v>924</v>
      </c>
      <c r="B412" s="22" t="s">
        <v>417</v>
      </c>
      <c r="C412" s="20">
        <f t="shared" si="74"/>
        <v>0</v>
      </c>
      <c r="D412" s="47"/>
      <c r="E412" s="47"/>
      <c r="F412" s="47"/>
      <c r="G412" s="47"/>
      <c r="H412" s="47"/>
      <c r="I412" s="47"/>
      <c r="J412" s="47"/>
      <c r="K412" s="47"/>
      <c r="L412" s="47"/>
      <c r="M412" s="47"/>
      <c r="N412" s="47"/>
      <c r="O412" s="48"/>
    </row>
    <row r="413" spans="1:15" x14ac:dyDescent="0.3">
      <c r="A413" s="18">
        <v>925</v>
      </c>
      <c r="B413" s="22" t="s">
        <v>418</v>
      </c>
      <c r="C413" s="20">
        <f t="shared" si="74"/>
        <v>0</v>
      </c>
      <c r="D413" s="47"/>
      <c r="E413" s="47"/>
      <c r="F413" s="47"/>
      <c r="G413" s="47"/>
      <c r="H413" s="47"/>
      <c r="I413" s="47"/>
      <c r="J413" s="47"/>
      <c r="K413" s="47"/>
      <c r="L413" s="47"/>
      <c r="M413" s="47"/>
      <c r="N413" s="47"/>
      <c r="O413" s="48"/>
    </row>
    <row r="414" spans="1:15" x14ac:dyDescent="0.3">
      <c r="A414" s="18">
        <v>926</v>
      </c>
      <c r="B414" s="22" t="s">
        <v>419</v>
      </c>
      <c r="C414" s="20">
        <f t="shared" si="74"/>
        <v>0</v>
      </c>
      <c r="D414" s="47"/>
      <c r="E414" s="47"/>
      <c r="F414" s="47"/>
      <c r="G414" s="47"/>
      <c r="H414" s="47"/>
      <c r="I414" s="47"/>
      <c r="J414" s="47"/>
      <c r="K414" s="47"/>
      <c r="L414" s="47"/>
      <c r="M414" s="47"/>
      <c r="N414" s="47"/>
      <c r="O414" s="48"/>
    </row>
    <row r="415" spans="1:15" x14ac:dyDescent="0.3">
      <c r="A415" s="18">
        <v>927</v>
      </c>
      <c r="B415" s="22" t="s">
        <v>420</v>
      </c>
      <c r="C415" s="20">
        <f t="shared" si="74"/>
        <v>0</v>
      </c>
      <c r="D415" s="47"/>
      <c r="E415" s="47"/>
      <c r="F415" s="47"/>
      <c r="G415" s="47"/>
      <c r="H415" s="47"/>
      <c r="I415" s="47"/>
      <c r="J415" s="47"/>
      <c r="K415" s="47"/>
      <c r="L415" s="47"/>
      <c r="M415" s="47"/>
      <c r="N415" s="47"/>
      <c r="O415" s="48"/>
    </row>
    <row r="416" spans="1:15" x14ac:dyDescent="0.3">
      <c r="A416" s="18">
        <v>928</v>
      </c>
      <c r="B416" s="22" t="s">
        <v>421</v>
      </c>
      <c r="C416" s="20">
        <f t="shared" si="74"/>
        <v>0</v>
      </c>
      <c r="D416" s="47"/>
      <c r="E416" s="47"/>
      <c r="F416" s="47"/>
      <c r="G416" s="47"/>
      <c r="H416" s="47"/>
      <c r="I416" s="47"/>
      <c r="J416" s="47"/>
      <c r="K416" s="47"/>
      <c r="L416" s="47"/>
      <c r="M416" s="47"/>
      <c r="N416" s="47"/>
      <c r="O416" s="48"/>
    </row>
    <row r="417" spans="1:15" x14ac:dyDescent="0.3">
      <c r="A417" s="24">
        <v>9300</v>
      </c>
      <c r="B417" s="25" t="s">
        <v>422</v>
      </c>
      <c r="C417" s="15">
        <f t="shared" si="74"/>
        <v>0</v>
      </c>
      <c r="D417" s="26">
        <f>SUM(D418:D419)</f>
        <v>0</v>
      </c>
      <c r="E417" s="26">
        <f t="shared" ref="E417:O417" si="83">SUM(E418:E419)</f>
        <v>0</v>
      </c>
      <c r="F417" s="26">
        <f t="shared" si="83"/>
        <v>0</v>
      </c>
      <c r="G417" s="26">
        <f t="shared" si="83"/>
        <v>0</v>
      </c>
      <c r="H417" s="26">
        <f t="shared" si="83"/>
        <v>0</v>
      </c>
      <c r="I417" s="26">
        <f t="shared" si="83"/>
        <v>0</v>
      </c>
      <c r="J417" s="26">
        <f t="shared" si="83"/>
        <v>0</v>
      </c>
      <c r="K417" s="26">
        <f t="shared" si="83"/>
        <v>0</v>
      </c>
      <c r="L417" s="26">
        <f t="shared" si="83"/>
        <v>0</v>
      </c>
      <c r="M417" s="26">
        <f t="shared" si="83"/>
        <v>0</v>
      </c>
      <c r="N417" s="26">
        <f t="shared" si="83"/>
        <v>0</v>
      </c>
      <c r="O417" s="27">
        <f t="shared" si="83"/>
        <v>0</v>
      </c>
    </row>
    <row r="418" spans="1:15" x14ac:dyDescent="0.3">
      <c r="A418" s="18">
        <v>931</v>
      </c>
      <c r="B418" s="22" t="s">
        <v>423</v>
      </c>
      <c r="C418" s="20">
        <f t="shared" si="74"/>
        <v>0</v>
      </c>
      <c r="D418" s="21">
        <v>0</v>
      </c>
      <c r="E418" s="21">
        <v>0</v>
      </c>
      <c r="F418" s="21">
        <v>0</v>
      </c>
      <c r="G418" s="21">
        <v>0</v>
      </c>
      <c r="H418" s="21">
        <v>0</v>
      </c>
      <c r="I418" s="21">
        <v>0</v>
      </c>
      <c r="J418" s="21">
        <v>0</v>
      </c>
      <c r="K418" s="21">
        <v>0</v>
      </c>
      <c r="L418" s="21">
        <v>0</v>
      </c>
      <c r="M418" s="21">
        <v>0</v>
      </c>
      <c r="N418" s="21">
        <v>0</v>
      </c>
      <c r="O418" s="23">
        <v>0</v>
      </c>
    </row>
    <row r="419" spans="1:15" x14ac:dyDescent="0.3">
      <c r="A419" s="18">
        <v>932</v>
      </c>
      <c r="B419" s="22" t="s">
        <v>424</v>
      </c>
      <c r="C419" s="20">
        <f t="shared" si="74"/>
        <v>0</v>
      </c>
      <c r="D419" s="21">
        <v>0</v>
      </c>
      <c r="E419" s="21">
        <v>0</v>
      </c>
      <c r="F419" s="21">
        <v>0</v>
      </c>
      <c r="G419" s="21">
        <v>0</v>
      </c>
      <c r="H419" s="21">
        <v>0</v>
      </c>
      <c r="I419" s="21">
        <v>0</v>
      </c>
      <c r="J419" s="21">
        <v>0</v>
      </c>
      <c r="K419" s="21">
        <v>0</v>
      </c>
      <c r="L419" s="21">
        <v>0</v>
      </c>
      <c r="M419" s="21">
        <v>0</v>
      </c>
      <c r="N419" s="21">
        <v>0</v>
      </c>
      <c r="O419" s="23">
        <v>0</v>
      </c>
    </row>
    <row r="420" spans="1:15" x14ac:dyDescent="0.3">
      <c r="A420" s="24">
        <v>9400</v>
      </c>
      <c r="B420" s="25" t="s">
        <v>425</v>
      </c>
      <c r="C420" s="15">
        <f t="shared" si="74"/>
        <v>0</v>
      </c>
      <c r="D420" s="26">
        <f>SUM(D421:D422)</f>
        <v>0</v>
      </c>
      <c r="E420" s="26">
        <f t="shared" ref="E420:O420" si="84">SUM(E421:E422)</f>
        <v>0</v>
      </c>
      <c r="F420" s="26">
        <f t="shared" si="84"/>
        <v>0</v>
      </c>
      <c r="G420" s="26">
        <f t="shared" si="84"/>
        <v>0</v>
      </c>
      <c r="H420" s="26">
        <f t="shared" si="84"/>
        <v>0</v>
      </c>
      <c r="I420" s="26">
        <f t="shared" si="84"/>
        <v>0</v>
      </c>
      <c r="J420" s="26">
        <f t="shared" si="84"/>
        <v>0</v>
      </c>
      <c r="K420" s="26">
        <f t="shared" si="84"/>
        <v>0</v>
      </c>
      <c r="L420" s="26">
        <f t="shared" si="84"/>
        <v>0</v>
      </c>
      <c r="M420" s="26">
        <f t="shared" si="84"/>
        <v>0</v>
      </c>
      <c r="N420" s="26">
        <f t="shared" si="84"/>
        <v>0</v>
      </c>
      <c r="O420" s="27">
        <f t="shared" si="84"/>
        <v>0</v>
      </c>
    </row>
    <row r="421" spans="1:15" x14ac:dyDescent="0.3">
      <c r="A421" s="18">
        <v>941</v>
      </c>
      <c r="B421" s="22" t="s">
        <v>426</v>
      </c>
      <c r="C421" s="49">
        <f t="shared" si="74"/>
        <v>0</v>
      </c>
      <c r="D421" s="50">
        <v>0</v>
      </c>
      <c r="E421" s="50">
        <v>0</v>
      </c>
      <c r="F421" s="50">
        <v>0</v>
      </c>
      <c r="G421" s="50">
        <v>0</v>
      </c>
      <c r="H421" s="50">
        <v>0</v>
      </c>
      <c r="I421" s="50">
        <v>0</v>
      </c>
      <c r="J421" s="50">
        <v>0</v>
      </c>
      <c r="K421" s="50">
        <v>0</v>
      </c>
      <c r="L421" s="50">
        <v>0</v>
      </c>
      <c r="M421" s="50">
        <v>0</v>
      </c>
      <c r="N421" s="50">
        <v>0</v>
      </c>
      <c r="O421" s="51">
        <v>0</v>
      </c>
    </row>
    <row r="422" spans="1:15" x14ac:dyDescent="0.3">
      <c r="A422" s="18">
        <v>942</v>
      </c>
      <c r="B422" s="22" t="s">
        <v>427</v>
      </c>
      <c r="C422" s="20">
        <f t="shared" si="74"/>
        <v>0</v>
      </c>
      <c r="D422" s="50">
        <v>0</v>
      </c>
      <c r="E422" s="50">
        <v>0</v>
      </c>
      <c r="F422" s="50">
        <v>0</v>
      </c>
      <c r="G422" s="50">
        <v>0</v>
      </c>
      <c r="H422" s="50">
        <v>0</v>
      </c>
      <c r="I422" s="50">
        <v>0</v>
      </c>
      <c r="J422" s="50">
        <v>0</v>
      </c>
      <c r="K422" s="50">
        <v>0</v>
      </c>
      <c r="L422" s="50">
        <v>0</v>
      </c>
      <c r="M422" s="50">
        <v>0</v>
      </c>
      <c r="N422" s="50">
        <v>0</v>
      </c>
      <c r="O422" s="51">
        <v>0</v>
      </c>
    </row>
    <row r="423" spans="1:15" x14ac:dyDescent="0.3">
      <c r="A423" s="24">
        <v>9500</v>
      </c>
      <c r="B423" s="25" t="s">
        <v>428</v>
      </c>
      <c r="C423" s="15">
        <f t="shared" si="74"/>
        <v>0</v>
      </c>
      <c r="D423" s="26">
        <f t="shared" ref="D423:O423" si="85">SUM(D424:D424)</f>
        <v>0</v>
      </c>
      <c r="E423" s="26">
        <f t="shared" si="85"/>
        <v>0</v>
      </c>
      <c r="F423" s="26">
        <f t="shared" si="85"/>
        <v>0</v>
      </c>
      <c r="G423" s="26">
        <f t="shared" si="85"/>
        <v>0</v>
      </c>
      <c r="H423" s="26">
        <f t="shared" si="85"/>
        <v>0</v>
      </c>
      <c r="I423" s="26">
        <f t="shared" si="85"/>
        <v>0</v>
      </c>
      <c r="J423" s="26">
        <f t="shared" si="85"/>
        <v>0</v>
      </c>
      <c r="K423" s="26">
        <f t="shared" si="85"/>
        <v>0</v>
      </c>
      <c r="L423" s="26">
        <f t="shared" si="85"/>
        <v>0</v>
      </c>
      <c r="M423" s="26">
        <f t="shared" si="85"/>
        <v>0</v>
      </c>
      <c r="N423" s="26">
        <f t="shared" si="85"/>
        <v>0</v>
      </c>
      <c r="O423" s="27">
        <f t="shared" si="85"/>
        <v>0</v>
      </c>
    </row>
    <row r="424" spans="1:15" x14ac:dyDescent="0.3">
      <c r="A424" s="18">
        <v>951</v>
      </c>
      <c r="B424" s="22" t="s">
        <v>429</v>
      </c>
      <c r="C424" s="20">
        <f t="shared" si="74"/>
        <v>0</v>
      </c>
      <c r="D424" s="52">
        <v>0</v>
      </c>
      <c r="E424" s="52">
        <v>0</v>
      </c>
      <c r="F424" s="52">
        <v>0</v>
      </c>
      <c r="G424" s="52">
        <v>0</v>
      </c>
      <c r="H424" s="52">
        <v>0</v>
      </c>
      <c r="I424" s="52">
        <v>0</v>
      </c>
      <c r="J424" s="52">
        <v>0</v>
      </c>
      <c r="K424" s="52">
        <v>0</v>
      </c>
      <c r="L424" s="52">
        <v>0</v>
      </c>
      <c r="M424" s="52">
        <v>0</v>
      </c>
      <c r="N424" s="52">
        <v>0</v>
      </c>
      <c r="O424" s="53">
        <v>0</v>
      </c>
    </row>
    <row r="425" spans="1:15" x14ac:dyDescent="0.3">
      <c r="A425" s="24">
        <v>9600</v>
      </c>
      <c r="B425" s="25" t="s">
        <v>430</v>
      </c>
      <c r="C425" s="15">
        <f t="shared" si="74"/>
        <v>0</v>
      </c>
      <c r="D425" s="26">
        <f>SUM(D426:D427)</f>
        <v>0</v>
      </c>
      <c r="E425" s="26">
        <f t="shared" ref="E425:O425" si="86">SUM(E426:E427)</f>
        <v>0</v>
      </c>
      <c r="F425" s="26">
        <f t="shared" si="86"/>
        <v>0</v>
      </c>
      <c r="G425" s="26">
        <f t="shared" si="86"/>
        <v>0</v>
      </c>
      <c r="H425" s="26">
        <f t="shared" si="86"/>
        <v>0</v>
      </c>
      <c r="I425" s="26">
        <f t="shared" si="86"/>
        <v>0</v>
      </c>
      <c r="J425" s="26">
        <f t="shared" si="86"/>
        <v>0</v>
      </c>
      <c r="K425" s="26">
        <f t="shared" si="86"/>
        <v>0</v>
      </c>
      <c r="L425" s="26">
        <f t="shared" si="86"/>
        <v>0</v>
      </c>
      <c r="M425" s="26">
        <f t="shared" si="86"/>
        <v>0</v>
      </c>
      <c r="N425" s="26">
        <f t="shared" si="86"/>
        <v>0</v>
      </c>
      <c r="O425" s="27">
        <f t="shared" si="86"/>
        <v>0</v>
      </c>
    </row>
    <row r="426" spans="1:15" x14ac:dyDescent="0.3">
      <c r="A426" s="18">
        <v>961</v>
      </c>
      <c r="B426" s="22" t="s">
        <v>431</v>
      </c>
      <c r="C426" s="20">
        <f t="shared" si="74"/>
        <v>0</v>
      </c>
      <c r="D426" s="40">
        <v>0</v>
      </c>
      <c r="E426" s="40">
        <v>0</v>
      </c>
      <c r="F426" s="40">
        <v>0</v>
      </c>
      <c r="G426" s="40">
        <v>0</v>
      </c>
      <c r="H426" s="40">
        <v>0</v>
      </c>
      <c r="I426" s="40">
        <v>0</v>
      </c>
      <c r="J426" s="40">
        <v>0</v>
      </c>
      <c r="K426" s="40">
        <v>0</v>
      </c>
      <c r="L426" s="40">
        <v>0</v>
      </c>
      <c r="M426" s="40">
        <v>0</v>
      </c>
      <c r="N426" s="40">
        <v>0</v>
      </c>
      <c r="O426" s="41">
        <v>0</v>
      </c>
    </row>
    <row r="427" spans="1:15" x14ac:dyDescent="0.3">
      <c r="A427" s="18">
        <v>962</v>
      </c>
      <c r="B427" s="22" t="s">
        <v>432</v>
      </c>
      <c r="C427" s="20">
        <f t="shared" si="74"/>
        <v>0</v>
      </c>
      <c r="D427" s="40">
        <v>0</v>
      </c>
      <c r="E427" s="40">
        <v>0</v>
      </c>
      <c r="F427" s="40">
        <v>0</v>
      </c>
      <c r="G427" s="40">
        <v>0</v>
      </c>
      <c r="H427" s="40">
        <v>0</v>
      </c>
      <c r="I427" s="40">
        <v>0</v>
      </c>
      <c r="J427" s="40">
        <v>0</v>
      </c>
      <c r="K427" s="40">
        <v>0</v>
      </c>
      <c r="L427" s="40">
        <v>0</v>
      </c>
      <c r="M427" s="40">
        <v>0</v>
      </c>
      <c r="N427" s="40">
        <v>0</v>
      </c>
      <c r="O427" s="41">
        <v>0</v>
      </c>
    </row>
    <row r="428" spans="1:15" x14ac:dyDescent="0.3">
      <c r="A428" s="32">
        <v>9900</v>
      </c>
      <c r="B428" s="31" t="s">
        <v>433</v>
      </c>
      <c r="C428" s="15">
        <f t="shared" si="74"/>
        <v>3043584</v>
      </c>
      <c r="D428" s="26">
        <f t="shared" ref="D428:O428" si="87">SUM(D429)</f>
        <v>253632</v>
      </c>
      <c r="E428" s="26">
        <f t="shared" si="87"/>
        <v>253632</v>
      </c>
      <c r="F428" s="26">
        <f t="shared" si="87"/>
        <v>253632</v>
      </c>
      <c r="G428" s="26">
        <f t="shared" si="87"/>
        <v>253632</v>
      </c>
      <c r="H428" s="26">
        <f t="shared" si="87"/>
        <v>253632</v>
      </c>
      <c r="I428" s="26">
        <f t="shared" si="87"/>
        <v>253632</v>
      </c>
      <c r="J428" s="26">
        <f t="shared" si="87"/>
        <v>253632</v>
      </c>
      <c r="K428" s="26">
        <f t="shared" si="87"/>
        <v>253632</v>
      </c>
      <c r="L428" s="26">
        <f t="shared" si="87"/>
        <v>253632</v>
      </c>
      <c r="M428" s="26">
        <f t="shared" si="87"/>
        <v>253632</v>
      </c>
      <c r="N428" s="26">
        <f t="shared" si="87"/>
        <v>253632</v>
      </c>
      <c r="O428" s="27">
        <f t="shared" si="87"/>
        <v>253632</v>
      </c>
    </row>
    <row r="429" spans="1:15" x14ac:dyDescent="0.3">
      <c r="A429" s="18">
        <v>991</v>
      </c>
      <c r="B429" s="22" t="s">
        <v>434</v>
      </c>
      <c r="C429" s="20">
        <f>SUM(D429:O429)</f>
        <v>3043584</v>
      </c>
      <c r="D429" s="21">
        <v>253632</v>
      </c>
      <c r="E429" s="21">
        <v>253632</v>
      </c>
      <c r="F429" s="21">
        <v>253632</v>
      </c>
      <c r="G429" s="21">
        <v>253632</v>
      </c>
      <c r="H429" s="21">
        <v>253632</v>
      </c>
      <c r="I429" s="21">
        <v>253632</v>
      </c>
      <c r="J429" s="21">
        <v>253632</v>
      </c>
      <c r="K429" s="21">
        <v>253632</v>
      </c>
      <c r="L429" s="21">
        <v>253632</v>
      </c>
      <c r="M429" s="21">
        <v>253632</v>
      </c>
      <c r="N429" s="21">
        <v>253632</v>
      </c>
      <c r="O429" s="21">
        <v>253632</v>
      </c>
    </row>
    <row r="430" spans="1:15" ht="15" thickBot="1" x14ac:dyDescent="0.35">
      <c r="A430" s="54"/>
      <c r="B430" s="55" t="s">
        <v>435</v>
      </c>
      <c r="C430" s="56">
        <f>SUM(D430:O430)</f>
        <v>110054326.2</v>
      </c>
      <c r="D430" s="57">
        <f>D5+D42+D107+D192+D251+D310+D332+D380+D398</f>
        <v>8351717.04</v>
      </c>
      <c r="E430" s="57">
        <f t="shared" ref="E430:O430" si="88">E5+E42+E107+E192+E251+E310+E332+E380+E398</f>
        <v>8777261.3599999994</v>
      </c>
      <c r="F430" s="57">
        <f t="shared" si="88"/>
        <v>9138268.3599999994</v>
      </c>
      <c r="G430" s="57">
        <f t="shared" si="88"/>
        <v>9281419.3599999994</v>
      </c>
      <c r="H430" s="57">
        <f t="shared" si="88"/>
        <v>8822929.3599999994</v>
      </c>
      <c r="I430" s="57">
        <f t="shared" si="88"/>
        <v>8771916.3599999994</v>
      </c>
      <c r="J430" s="57">
        <f t="shared" si="88"/>
        <v>8622250.3599999994</v>
      </c>
      <c r="K430" s="57">
        <f t="shared" si="88"/>
        <v>8711605.3599999994</v>
      </c>
      <c r="L430" s="57">
        <f t="shared" si="88"/>
        <v>8740558.3599999994</v>
      </c>
      <c r="M430" s="57">
        <f t="shared" si="88"/>
        <v>9154151.5600000005</v>
      </c>
      <c r="N430" s="57">
        <f t="shared" si="88"/>
        <v>8717382.3599999994</v>
      </c>
      <c r="O430" s="58">
        <f t="shared" si="88"/>
        <v>12964866.359999999</v>
      </c>
    </row>
    <row r="434" spans="3:5" x14ac:dyDescent="0.3">
      <c r="C434" s="6"/>
      <c r="D434" s="2"/>
    </row>
    <row r="440" spans="3:5" x14ac:dyDescent="0.3">
      <c r="E440" s="1"/>
    </row>
  </sheetData>
  <mergeCells count="17">
    <mergeCell ref="M3:M4"/>
    <mergeCell ref="N3:N4"/>
    <mergeCell ref="A1:O1"/>
    <mergeCell ref="A2:O2"/>
    <mergeCell ref="A3:A4"/>
    <mergeCell ref="B3:B4"/>
    <mergeCell ref="C3:C4"/>
    <mergeCell ref="D3:D4"/>
    <mergeCell ref="E3:E4"/>
    <mergeCell ref="F3:F4"/>
    <mergeCell ref="G3:G4"/>
    <mergeCell ref="H3:H4"/>
    <mergeCell ref="O3:O4"/>
    <mergeCell ref="I3:I4"/>
    <mergeCell ref="J3:J4"/>
    <mergeCell ref="K3:K4"/>
    <mergeCell ref="L3:L4"/>
  </mergeCells>
  <conditionalFormatting sqref="C7:C10">
    <cfRule type="cellIs" priority="2" operator="equal">
      <formula>101</formula>
    </cfRule>
  </conditionalFormatting>
  <conditionalFormatting sqref="C31:C36 C26:C29 C17:C24 C12:C15">
    <cfRule type="cellIs" priority="1" operator="equal">
      <formula>101</formula>
    </cfRule>
  </conditionalFormatting>
  <dataValidations count="5">
    <dataValidation operator="greaterThanOrEqual" allowBlank="1" showInputMessage="1" showErrorMessage="1" errorTitle="Valor no valido" error="La información que intenta ingresar es un números negativos o texto, favor de verificarlo." sqref="D268:O273 D330:O331 D312:O319"/>
    <dataValidation type="whole" operator="greaterThanOrEqual" allowBlank="1" showInputMessage="1" showErrorMessage="1" errorTitle="Valor no valido" error="La información que intenta ingresar es un números negativos o texto, favor de verificarlo." sqref="C26:C29 C347:C352 C53:C55 C98:C106 C109:C117 C129:C137 C337:C345 C77:C83 C7:C10 C371:C372 C159:C165 C367:C368 C149:C157 C330:C331 C167:C175 C183:C191 C67:C75 C229:C231 C377:C379 C334:C335 C57:C65 C40:C41 C139:C147 C321:C328 C400:C401 C38 C12:C15 C88:C92 C31:C36 C418 C119:C127 C17:C24 C94:C96 C85:C86 C44:C51 C409:C410 C177:C181">
      <formula1>0</formula1>
    </dataValidation>
    <dataValidation type="whole" operator="greaterThan" allowBlank="1" showInputMessage="1" showErrorMessage="1" errorTitle="Valor no valido" error="La información que intenta ingresar es un números negativos o texto, favor de verificarlo." sqref="D241:O241 D239:O239 C382:C387 C296:C299 C265:C266 C194:C202 C312:C319 C429 C233:C246 C421:C422 C369:C370 C364:C366 C286:C294 C395:C397 C220:C227 C248:C250 C419 C260:C263 C389:C393 C253:C258 C275 C277:C284 C411:C416 C301:C309 C204:C208 C374:C375 C210:C218 C402:C407 C268:C273 C424 C354:C362 C426:C427">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operator="greaterThan" allowBlank="1" showInputMessage="1" showErrorMessage="1" errorTitle="Valor no valido" error="La información que intenta ingresar es un números negativos o texto, favor de verificarlo." sqref="D85:O86 D301:O309 D286:O294 D17:O24 D57:O65 D204:O208 D98:O106 D67:O75 D88:O92 D44:O51 D94:O96 D109:O117 D421:O422 D400:O407 D38:O38 D177:O181 D242:O246 D248:O250 D240:O240 D210:O218 D194:O202 D265:O266 D77:O83 D429:O429 D334:O335 D337:O345 D347:O352 D354:O362 D426:O427 D364:O372 D374:O375 D382:O387 D389:O393 D395:O397 D149:O157"/>
  </dataValidations>
  <pageMargins left="0.7" right="0.7" top="0.75" bottom="0.75" header="0.3" footer="0.3"/>
  <pageSetup paperSize="5" scale="67"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44"/>
  <sheetViews>
    <sheetView tabSelected="1" workbookViewId="0">
      <selection activeCell="A2" sqref="A2:M2"/>
    </sheetView>
  </sheetViews>
  <sheetFormatPr baseColWidth="10" defaultRowHeight="14.4" x14ac:dyDescent="0.3"/>
  <cols>
    <col min="1" max="1" width="30.33203125" style="2" customWidth="1"/>
    <col min="2" max="2" width="8.88671875" customWidth="1"/>
    <col min="3" max="3" width="2.44140625" bestFit="1" customWidth="1"/>
    <col min="4" max="4" width="6.33203125" customWidth="1"/>
    <col min="5" max="5" width="12.5546875" bestFit="1" customWidth="1"/>
    <col min="6" max="6" width="15.109375" bestFit="1" customWidth="1"/>
    <col min="7" max="7" width="13.33203125" bestFit="1" customWidth="1"/>
    <col min="8" max="8" width="12" bestFit="1" customWidth="1"/>
    <col min="9" max="9" width="13.5546875" bestFit="1" customWidth="1"/>
    <col min="10" max="10" width="10.88671875" bestFit="1" customWidth="1"/>
    <col min="11" max="11" width="12.109375" customWidth="1"/>
    <col min="12" max="12" width="13.5546875" bestFit="1" customWidth="1"/>
    <col min="13" max="13" width="15.109375" bestFit="1" customWidth="1"/>
    <col min="14" max="15" width="12.5546875" bestFit="1" customWidth="1"/>
  </cols>
  <sheetData>
    <row r="1" spans="1:15" ht="21.6" thickTop="1" x14ac:dyDescent="0.3">
      <c r="A1" s="209" t="s">
        <v>1059</v>
      </c>
      <c r="B1" s="210"/>
      <c r="C1" s="210"/>
      <c r="D1" s="210"/>
      <c r="E1" s="210"/>
      <c r="F1" s="210"/>
      <c r="G1" s="210"/>
      <c r="H1" s="210"/>
      <c r="I1" s="210"/>
      <c r="J1" s="210"/>
      <c r="K1" s="210"/>
      <c r="L1" s="210"/>
      <c r="M1" s="210"/>
    </row>
    <row r="2" spans="1:15" ht="21" customHeight="1" x14ac:dyDescent="0.25">
      <c r="A2" s="211"/>
      <c r="B2" s="212"/>
      <c r="C2" s="212"/>
      <c r="D2" s="212"/>
      <c r="E2" s="212"/>
      <c r="F2" s="212"/>
      <c r="G2" s="212"/>
      <c r="H2" s="212"/>
      <c r="I2" s="212"/>
      <c r="J2" s="212"/>
      <c r="K2" s="212"/>
      <c r="L2" s="212"/>
      <c r="M2" s="212"/>
    </row>
    <row r="3" spans="1:15" ht="21" x14ac:dyDescent="0.25">
      <c r="A3" s="213" t="s">
        <v>907</v>
      </c>
      <c r="B3" s="214"/>
      <c r="C3" s="214"/>
      <c r="D3" s="214"/>
      <c r="E3" s="214"/>
      <c r="F3" s="214"/>
      <c r="G3" s="214"/>
      <c r="H3" s="214"/>
      <c r="I3" s="214"/>
      <c r="J3" s="214"/>
      <c r="K3" s="214"/>
      <c r="L3" s="214"/>
      <c r="M3" s="214"/>
    </row>
    <row r="4" spans="1:15" ht="15" customHeight="1" x14ac:dyDescent="0.3">
      <c r="A4" s="215" t="s">
        <v>909</v>
      </c>
      <c r="B4" s="206" t="s">
        <v>910</v>
      </c>
      <c r="C4" s="218" t="s">
        <v>911</v>
      </c>
      <c r="D4" s="206" t="s">
        <v>912</v>
      </c>
      <c r="E4" s="221" t="s">
        <v>913</v>
      </c>
      <c r="F4" s="222"/>
      <c r="G4" s="148">
        <v>131</v>
      </c>
      <c r="H4" s="148">
        <v>132</v>
      </c>
      <c r="I4" s="148">
        <v>132</v>
      </c>
      <c r="J4" s="148">
        <v>133</v>
      </c>
      <c r="K4" s="148">
        <v>134</v>
      </c>
      <c r="L4" s="206" t="s">
        <v>914</v>
      </c>
      <c r="M4" s="206" t="s">
        <v>915</v>
      </c>
    </row>
    <row r="5" spans="1:15" ht="33.75" customHeight="1" x14ac:dyDescent="0.3">
      <c r="A5" s="216"/>
      <c r="B5" s="207"/>
      <c r="C5" s="219"/>
      <c r="D5" s="207"/>
      <c r="E5" s="223" t="s">
        <v>916</v>
      </c>
      <c r="F5" s="224"/>
      <c r="G5" s="207" t="s">
        <v>1032</v>
      </c>
      <c r="H5" s="207" t="s">
        <v>917</v>
      </c>
      <c r="I5" s="207" t="s">
        <v>918</v>
      </c>
      <c r="J5" s="207" t="s">
        <v>919</v>
      </c>
      <c r="K5" s="207" t="s">
        <v>30</v>
      </c>
      <c r="L5" s="207"/>
      <c r="M5" s="207"/>
    </row>
    <row r="6" spans="1:15" x14ac:dyDescent="0.3">
      <c r="A6" s="217"/>
      <c r="B6" s="208"/>
      <c r="C6" s="220"/>
      <c r="D6" s="208"/>
      <c r="E6" s="151" t="s">
        <v>920</v>
      </c>
      <c r="F6" s="151" t="s">
        <v>921</v>
      </c>
      <c r="G6" s="208"/>
      <c r="H6" s="208"/>
      <c r="I6" s="208"/>
      <c r="J6" s="208"/>
      <c r="K6" s="208"/>
      <c r="L6" s="208"/>
      <c r="M6" s="208"/>
    </row>
    <row r="7" spans="1:15" ht="15" x14ac:dyDescent="0.25">
      <c r="A7" s="127"/>
      <c r="B7" s="128"/>
      <c r="C7" s="128"/>
      <c r="D7" s="129"/>
      <c r="E7" s="130"/>
      <c r="F7" s="131"/>
      <c r="G7" s="128"/>
      <c r="H7" s="128"/>
      <c r="I7" s="128"/>
      <c r="J7" s="128"/>
      <c r="K7" s="128"/>
      <c r="L7" s="128"/>
      <c r="M7" s="149"/>
    </row>
    <row r="8" spans="1:15" ht="15" customHeight="1" x14ac:dyDescent="0.25">
      <c r="A8" s="132" t="s">
        <v>922</v>
      </c>
      <c r="B8" s="133"/>
      <c r="C8" s="134"/>
      <c r="D8" s="135"/>
      <c r="E8" s="136">
        <v>0</v>
      </c>
      <c r="F8" s="163">
        <f t="shared" ref="F8:F28" si="0">D8*E8*12</f>
        <v>0</v>
      </c>
      <c r="G8" s="137">
        <v>0</v>
      </c>
      <c r="H8" s="137">
        <v>0</v>
      </c>
      <c r="I8" s="137">
        <f t="shared" ref="I8:I28" si="1">F8/365*50</f>
        <v>0</v>
      </c>
      <c r="J8" s="137">
        <v>0</v>
      </c>
      <c r="K8" s="137">
        <v>0</v>
      </c>
      <c r="L8" s="137">
        <v>0</v>
      </c>
      <c r="M8" s="164">
        <f t="shared" ref="M8:M28" si="2">SUM(F8:L8)</f>
        <v>0</v>
      </c>
    </row>
    <row r="9" spans="1:15" s="153" customFormat="1" ht="15" x14ac:dyDescent="0.25">
      <c r="A9" s="132" t="s">
        <v>923</v>
      </c>
      <c r="B9" s="133"/>
      <c r="C9" s="134"/>
      <c r="D9" s="135">
        <v>9</v>
      </c>
      <c r="E9" s="136">
        <v>21693.349600000001</v>
      </c>
      <c r="F9" s="163">
        <f>D9*E9*12</f>
        <v>2342881.7568000006</v>
      </c>
      <c r="G9" s="137">
        <v>0</v>
      </c>
      <c r="H9" s="137">
        <f>F9/360*20*25%</f>
        <v>32540.024400000006</v>
      </c>
      <c r="I9" s="137">
        <f>F9/365*50</f>
        <v>320942.70641095901</v>
      </c>
      <c r="J9" s="137">
        <v>0</v>
      </c>
      <c r="K9" s="137">
        <v>0</v>
      </c>
      <c r="L9" s="137">
        <f>E9*0.11*D9*12</f>
        <v>257716.99324800004</v>
      </c>
      <c r="M9" s="164">
        <f t="shared" si="2"/>
        <v>2954081.4808589593</v>
      </c>
      <c r="N9" s="158"/>
    </row>
    <row r="10" spans="1:15" s="153" customFormat="1" ht="15" customHeight="1" x14ac:dyDescent="0.25">
      <c r="A10" s="132" t="s">
        <v>924</v>
      </c>
      <c r="B10" s="133"/>
      <c r="C10" s="134"/>
      <c r="D10" s="135">
        <v>1</v>
      </c>
      <c r="E10" s="136">
        <v>34906.892800000001</v>
      </c>
      <c r="F10" s="163">
        <f t="shared" si="0"/>
        <v>418882.71360000002</v>
      </c>
      <c r="G10" s="137">
        <v>0</v>
      </c>
      <c r="H10" s="137">
        <f t="shared" ref="H10:H28" si="3">F10/360*20*25%</f>
        <v>5817.8154666666669</v>
      </c>
      <c r="I10" s="137">
        <f t="shared" si="1"/>
        <v>57381.193643835613</v>
      </c>
      <c r="J10" s="137">
        <v>0</v>
      </c>
      <c r="K10" s="137">
        <v>0</v>
      </c>
      <c r="L10" s="137">
        <f t="shared" ref="L10:L28" si="4">E10*0.11*D10*12</f>
        <v>46077.098496000006</v>
      </c>
      <c r="M10" s="164">
        <f t="shared" si="2"/>
        <v>528158.82120650227</v>
      </c>
      <c r="N10" s="158"/>
    </row>
    <row r="11" spans="1:15" s="153" customFormat="1" ht="15" customHeight="1" x14ac:dyDescent="0.25">
      <c r="A11" s="132" t="s">
        <v>1042</v>
      </c>
      <c r="B11" s="133"/>
      <c r="C11" s="134" t="s">
        <v>1056</v>
      </c>
      <c r="D11" s="135">
        <v>1</v>
      </c>
      <c r="E11" s="136">
        <v>10480.693600000001</v>
      </c>
      <c r="F11" s="163">
        <f>D11*E11*12</f>
        <v>125768.32320000001</v>
      </c>
      <c r="G11" s="137">
        <v>0</v>
      </c>
      <c r="H11" s="137">
        <f t="shared" ref="H11" si="5">F11/360*20*25%</f>
        <v>1746.7822666666668</v>
      </c>
      <c r="I11" s="137">
        <f t="shared" ref="I11" si="6">F11/365*50</f>
        <v>17228.537424657537</v>
      </c>
      <c r="J11" s="137">
        <v>0</v>
      </c>
      <c r="K11" s="137">
        <v>0</v>
      </c>
      <c r="L11" s="137">
        <f t="shared" ref="L11" si="7">E11*0.11*D11*12</f>
        <v>13834.515552000001</v>
      </c>
      <c r="M11" s="164">
        <f t="shared" ref="M11" si="8">SUM(F11:L11)</f>
        <v>158578.15844332421</v>
      </c>
      <c r="N11" s="158"/>
    </row>
    <row r="12" spans="1:15" s="153" customFormat="1" ht="15" customHeight="1" x14ac:dyDescent="0.25">
      <c r="A12" s="132" t="s">
        <v>926</v>
      </c>
      <c r="B12" s="133"/>
      <c r="C12" s="134"/>
      <c r="D12" s="135"/>
      <c r="E12" s="136">
        <v>0</v>
      </c>
      <c r="F12" s="163">
        <f t="shared" si="0"/>
        <v>0</v>
      </c>
      <c r="G12" s="137">
        <v>0</v>
      </c>
      <c r="H12" s="137">
        <f t="shared" si="3"/>
        <v>0</v>
      </c>
      <c r="I12" s="137">
        <f t="shared" si="1"/>
        <v>0</v>
      </c>
      <c r="J12" s="137">
        <v>0</v>
      </c>
      <c r="K12" s="137">
        <v>0</v>
      </c>
      <c r="L12" s="137">
        <f t="shared" si="4"/>
        <v>0</v>
      </c>
      <c r="M12" s="164">
        <f t="shared" si="2"/>
        <v>0</v>
      </c>
      <c r="N12" s="158"/>
    </row>
    <row r="13" spans="1:15" s="153" customFormat="1" ht="15" customHeight="1" x14ac:dyDescent="0.25">
      <c r="A13" s="132" t="s">
        <v>927</v>
      </c>
      <c r="B13" s="133"/>
      <c r="C13" s="134"/>
      <c r="D13" s="135">
        <v>1</v>
      </c>
      <c r="E13" s="136">
        <v>27860.424800000001</v>
      </c>
      <c r="F13" s="163">
        <f t="shared" si="0"/>
        <v>334325.09759999998</v>
      </c>
      <c r="G13" s="137">
        <v>0</v>
      </c>
      <c r="H13" s="137">
        <f t="shared" si="3"/>
        <v>4643.4041333333325</v>
      </c>
      <c r="I13" s="137">
        <f t="shared" si="1"/>
        <v>45797.958575342462</v>
      </c>
      <c r="J13" s="137">
        <v>0</v>
      </c>
      <c r="K13" s="137">
        <v>0</v>
      </c>
      <c r="L13" s="137">
        <f t="shared" si="4"/>
        <v>36775.760736000004</v>
      </c>
      <c r="M13" s="164">
        <f t="shared" si="2"/>
        <v>421542.2210446758</v>
      </c>
      <c r="N13" s="158"/>
      <c r="O13" s="158"/>
    </row>
    <row r="14" spans="1:15" ht="15" customHeight="1" x14ac:dyDescent="0.25">
      <c r="A14" s="132" t="s">
        <v>928</v>
      </c>
      <c r="B14" s="133"/>
      <c r="C14" s="134"/>
      <c r="D14" s="135">
        <v>1</v>
      </c>
      <c r="E14" s="136">
        <v>18576.8544</v>
      </c>
      <c r="F14" s="163">
        <f t="shared" si="0"/>
        <v>222922.25280000002</v>
      </c>
      <c r="G14" s="137">
        <v>0</v>
      </c>
      <c r="H14" s="137">
        <f t="shared" si="3"/>
        <v>3096.1423999999997</v>
      </c>
      <c r="I14" s="137">
        <f t="shared" si="1"/>
        <v>30537.294904109593</v>
      </c>
      <c r="J14" s="137">
        <v>0</v>
      </c>
      <c r="K14" s="137">
        <v>0</v>
      </c>
      <c r="L14" s="137">
        <f t="shared" si="4"/>
        <v>24521.447808000001</v>
      </c>
      <c r="M14" s="164">
        <f t="shared" si="2"/>
        <v>281077.13791210961</v>
      </c>
      <c r="N14" s="2"/>
    </row>
    <row r="15" spans="1:15" ht="15" x14ac:dyDescent="0.25">
      <c r="A15" s="132" t="s">
        <v>1043</v>
      </c>
      <c r="B15" s="133"/>
      <c r="C15" s="134"/>
      <c r="D15" s="135">
        <v>1</v>
      </c>
      <c r="E15" s="136">
        <v>6082.7416000000003</v>
      </c>
      <c r="F15" s="163">
        <f t="shared" si="0"/>
        <v>72992.8992</v>
      </c>
      <c r="G15" s="137">
        <v>0</v>
      </c>
      <c r="H15" s="137">
        <f t="shared" si="3"/>
        <v>1013.7902666666666</v>
      </c>
      <c r="I15" s="137">
        <f t="shared" si="1"/>
        <v>9999.0272876712334</v>
      </c>
      <c r="J15" s="137">
        <v>0</v>
      </c>
      <c r="K15" s="137">
        <v>0</v>
      </c>
      <c r="L15" s="137">
        <f t="shared" si="4"/>
        <v>8029.2189120000003</v>
      </c>
      <c r="M15" s="164">
        <f t="shared" si="2"/>
        <v>92034.935666337886</v>
      </c>
      <c r="N15" s="2"/>
    </row>
    <row r="16" spans="1:15" ht="15" x14ac:dyDescent="0.25">
      <c r="A16" s="132" t="s">
        <v>1044</v>
      </c>
      <c r="B16" s="133"/>
      <c r="C16" s="134"/>
      <c r="D16" s="135">
        <v>1</v>
      </c>
      <c r="E16" s="136">
        <v>9358.5128000000004</v>
      </c>
      <c r="F16" s="163">
        <f t="shared" si="0"/>
        <v>112302.15360000001</v>
      </c>
      <c r="G16" s="137"/>
      <c r="H16" s="137">
        <f t="shared" si="3"/>
        <v>1559.7521333333334</v>
      </c>
      <c r="I16" s="137">
        <f t="shared" si="1"/>
        <v>15383.856657534247</v>
      </c>
      <c r="J16" s="137">
        <v>0</v>
      </c>
      <c r="K16" s="137">
        <v>0</v>
      </c>
      <c r="L16" s="137">
        <f t="shared" si="4"/>
        <v>12353.236896</v>
      </c>
      <c r="M16" s="164">
        <f t="shared" si="2"/>
        <v>141598.99928686756</v>
      </c>
      <c r="N16" s="2"/>
    </row>
    <row r="17" spans="1:14" ht="15" customHeight="1" x14ac:dyDescent="0.25">
      <c r="A17" s="132" t="s">
        <v>929</v>
      </c>
      <c r="B17" s="133"/>
      <c r="C17" s="134"/>
      <c r="D17" s="135"/>
      <c r="E17" s="136">
        <v>0</v>
      </c>
      <c r="F17" s="163">
        <f t="shared" si="0"/>
        <v>0</v>
      </c>
      <c r="G17" s="137">
        <v>0</v>
      </c>
      <c r="H17" s="137">
        <f t="shared" si="3"/>
        <v>0</v>
      </c>
      <c r="I17" s="137">
        <f t="shared" si="1"/>
        <v>0</v>
      </c>
      <c r="J17" s="137">
        <v>0</v>
      </c>
      <c r="K17" s="137">
        <v>0</v>
      </c>
      <c r="L17" s="137">
        <f t="shared" si="4"/>
        <v>0</v>
      </c>
      <c r="M17" s="164">
        <f t="shared" si="2"/>
        <v>0</v>
      </c>
      <c r="N17" s="2"/>
    </row>
    <row r="18" spans="1:14" ht="15" customHeight="1" x14ac:dyDescent="0.25">
      <c r="A18" s="132" t="s">
        <v>930</v>
      </c>
      <c r="B18" s="133"/>
      <c r="C18" s="134"/>
      <c r="D18" s="135">
        <v>1</v>
      </c>
      <c r="E18" s="136">
        <v>18576.8544</v>
      </c>
      <c r="F18" s="163">
        <f t="shared" si="0"/>
        <v>222922.25280000002</v>
      </c>
      <c r="G18" s="137">
        <v>0</v>
      </c>
      <c r="H18" s="137">
        <f t="shared" si="3"/>
        <v>3096.1423999999997</v>
      </c>
      <c r="I18" s="137">
        <f t="shared" si="1"/>
        <v>30537.294904109593</v>
      </c>
      <c r="J18" s="137">
        <v>0</v>
      </c>
      <c r="K18" s="137">
        <v>0</v>
      </c>
      <c r="L18" s="137">
        <f t="shared" si="4"/>
        <v>24521.447808000001</v>
      </c>
      <c r="M18" s="164">
        <f t="shared" si="2"/>
        <v>281077.13791210961</v>
      </c>
      <c r="N18" s="2"/>
    </row>
    <row r="19" spans="1:14" ht="15" x14ac:dyDescent="0.25">
      <c r="A19" s="132" t="s">
        <v>925</v>
      </c>
      <c r="B19" s="133"/>
      <c r="C19" s="134"/>
      <c r="D19" s="135">
        <v>1</v>
      </c>
      <c r="E19" s="136">
        <v>9806.7423999999992</v>
      </c>
      <c r="F19" s="163">
        <f t="shared" si="0"/>
        <v>117680.90879999999</v>
      </c>
      <c r="G19" s="137">
        <v>0</v>
      </c>
      <c r="H19" s="137">
        <f t="shared" si="3"/>
        <v>1634.4570666666666</v>
      </c>
      <c r="I19" s="137">
        <f t="shared" si="1"/>
        <v>16120.672438356163</v>
      </c>
      <c r="J19" s="137">
        <v>0</v>
      </c>
      <c r="K19" s="137">
        <v>0</v>
      </c>
      <c r="L19" s="137">
        <f t="shared" si="4"/>
        <v>12944.899967999998</v>
      </c>
      <c r="M19" s="164">
        <f>SUM(F19:L19)</f>
        <v>148380.93827302282</v>
      </c>
      <c r="N19" s="2"/>
    </row>
    <row r="20" spans="1:14" ht="15" customHeight="1" x14ac:dyDescent="0.25">
      <c r="A20" s="132" t="s">
        <v>931</v>
      </c>
      <c r="B20" s="133"/>
      <c r="C20" s="134"/>
      <c r="D20" s="135"/>
      <c r="E20" s="136">
        <v>0</v>
      </c>
      <c r="F20" s="163">
        <f t="shared" si="0"/>
        <v>0</v>
      </c>
      <c r="G20" s="137">
        <v>0</v>
      </c>
      <c r="H20" s="137">
        <f t="shared" si="3"/>
        <v>0</v>
      </c>
      <c r="I20" s="137">
        <f t="shared" si="1"/>
        <v>0</v>
      </c>
      <c r="J20" s="137">
        <v>0</v>
      </c>
      <c r="K20" s="137">
        <v>0</v>
      </c>
      <c r="L20" s="137">
        <f t="shared" si="4"/>
        <v>0</v>
      </c>
      <c r="M20" s="164">
        <f t="shared" si="2"/>
        <v>0</v>
      </c>
      <c r="N20" s="2"/>
    </row>
    <row r="21" spans="1:14" ht="15" customHeight="1" x14ac:dyDescent="0.25">
      <c r="A21" s="132" t="s">
        <v>1045</v>
      </c>
      <c r="B21" s="133"/>
      <c r="C21" s="134"/>
      <c r="D21" s="135">
        <v>1</v>
      </c>
      <c r="E21" s="136">
        <v>18576.8544</v>
      </c>
      <c r="F21" s="163">
        <f t="shared" si="0"/>
        <v>222922.25280000002</v>
      </c>
      <c r="G21" s="137">
        <v>0</v>
      </c>
      <c r="H21" s="137">
        <f t="shared" si="3"/>
        <v>3096.1423999999997</v>
      </c>
      <c r="I21" s="137">
        <f t="shared" si="1"/>
        <v>30537.294904109593</v>
      </c>
      <c r="J21" s="137">
        <v>0</v>
      </c>
      <c r="K21" s="137">
        <v>0</v>
      </c>
      <c r="L21" s="137">
        <f t="shared" si="4"/>
        <v>24521.447808000001</v>
      </c>
      <c r="M21" s="164">
        <f t="shared" si="2"/>
        <v>281077.13791210961</v>
      </c>
      <c r="N21" s="2"/>
    </row>
    <row r="22" spans="1:14" ht="15" customHeight="1" x14ac:dyDescent="0.3">
      <c r="A22" s="132" t="s">
        <v>932</v>
      </c>
      <c r="B22" s="133"/>
      <c r="C22" s="134"/>
      <c r="D22" s="135">
        <v>1</v>
      </c>
      <c r="E22" s="136">
        <v>9358.5128000000004</v>
      </c>
      <c r="F22" s="163">
        <f t="shared" si="0"/>
        <v>112302.15360000001</v>
      </c>
      <c r="G22" s="137">
        <v>0</v>
      </c>
      <c r="H22" s="137">
        <f t="shared" si="3"/>
        <v>1559.7521333333334</v>
      </c>
      <c r="I22" s="137">
        <f t="shared" si="1"/>
        <v>15383.856657534247</v>
      </c>
      <c r="J22" s="137">
        <v>0</v>
      </c>
      <c r="K22" s="137">
        <v>0</v>
      </c>
      <c r="L22" s="137">
        <f t="shared" si="4"/>
        <v>12353.236896</v>
      </c>
      <c r="M22" s="164">
        <f t="shared" si="2"/>
        <v>141598.99928686756</v>
      </c>
      <c r="N22" s="2"/>
    </row>
    <row r="23" spans="1:14" ht="15" customHeight="1" x14ac:dyDescent="0.3">
      <c r="A23" s="132" t="s">
        <v>933</v>
      </c>
      <c r="B23" s="133"/>
      <c r="C23" s="134"/>
      <c r="D23" s="135"/>
      <c r="E23" s="136">
        <v>0</v>
      </c>
      <c r="F23" s="163">
        <f t="shared" si="0"/>
        <v>0</v>
      </c>
      <c r="G23" s="137">
        <v>0</v>
      </c>
      <c r="H23" s="137">
        <f t="shared" si="3"/>
        <v>0</v>
      </c>
      <c r="I23" s="137">
        <f t="shared" si="1"/>
        <v>0</v>
      </c>
      <c r="J23" s="137">
        <v>0</v>
      </c>
      <c r="K23" s="137">
        <v>0</v>
      </c>
      <c r="L23" s="137">
        <f t="shared" si="4"/>
        <v>0</v>
      </c>
      <c r="M23" s="164">
        <f t="shared" si="2"/>
        <v>0</v>
      </c>
      <c r="N23" s="2"/>
    </row>
    <row r="24" spans="1:14" ht="15" customHeight="1" x14ac:dyDescent="0.3">
      <c r="A24" s="132" t="s">
        <v>1037</v>
      </c>
      <c r="B24" s="133"/>
      <c r="C24" s="134"/>
      <c r="D24" s="135">
        <v>1</v>
      </c>
      <c r="E24" s="136">
        <v>10230.989599999999</v>
      </c>
      <c r="F24" s="163">
        <f t="shared" si="0"/>
        <v>122771.87519999998</v>
      </c>
      <c r="G24" s="137"/>
      <c r="H24" s="137">
        <f t="shared" si="3"/>
        <v>1705.164933333333</v>
      </c>
      <c r="I24" s="137">
        <f t="shared" si="1"/>
        <v>16818.065095890408</v>
      </c>
      <c r="J24" s="137">
        <v>0</v>
      </c>
      <c r="K24" s="137">
        <v>0</v>
      </c>
      <c r="L24" s="137">
        <f t="shared" si="4"/>
        <v>13504.906271999997</v>
      </c>
      <c r="M24" s="164">
        <f t="shared" si="2"/>
        <v>154800.01150122372</v>
      </c>
      <c r="N24" s="2"/>
    </row>
    <row r="25" spans="1:14" ht="15" customHeight="1" x14ac:dyDescent="0.3">
      <c r="A25" s="132" t="s">
        <v>934</v>
      </c>
      <c r="B25" s="133"/>
      <c r="C25" s="134"/>
      <c r="D25" s="135">
        <v>1</v>
      </c>
      <c r="E25" s="136">
        <v>8511.1416000000008</v>
      </c>
      <c r="F25" s="163">
        <f t="shared" si="0"/>
        <v>102133.6992</v>
      </c>
      <c r="G25" s="137">
        <v>0</v>
      </c>
      <c r="H25" s="137">
        <f t="shared" si="3"/>
        <v>1418.5236</v>
      </c>
      <c r="I25" s="137">
        <f t="shared" si="1"/>
        <v>13990.917698630135</v>
      </c>
      <c r="J25" s="137">
        <v>0</v>
      </c>
      <c r="K25" s="137">
        <v>0</v>
      </c>
      <c r="L25" s="137">
        <f t="shared" si="4"/>
        <v>11234.706912000001</v>
      </c>
      <c r="M25" s="164">
        <f t="shared" si="2"/>
        <v>128777.84741063014</v>
      </c>
      <c r="N25" s="2"/>
    </row>
    <row r="26" spans="1:14" ht="15" customHeight="1" x14ac:dyDescent="0.3">
      <c r="A26" s="132" t="s">
        <v>935</v>
      </c>
      <c r="B26" s="133"/>
      <c r="C26" s="134"/>
      <c r="D26" s="135"/>
      <c r="E26" s="136">
        <v>0</v>
      </c>
      <c r="F26" s="163">
        <f t="shared" si="0"/>
        <v>0</v>
      </c>
      <c r="G26" s="137">
        <v>0</v>
      </c>
      <c r="H26" s="137">
        <f t="shared" si="3"/>
        <v>0</v>
      </c>
      <c r="I26" s="137">
        <f t="shared" si="1"/>
        <v>0</v>
      </c>
      <c r="J26" s="137">
        <v>0</v>
      </c>
      <c r="K26" s="137">
        <v>0</v>
      </c>
      <c r="L26" s="137">
        <f t="shared" si="4"/>
        <v>0</v>
      </c>
      <c r="M26" s="164">
        <f t="shared" si="2"/>
        <v>0</v>
      </c>
      <c r="N26" s="2"/>
    </row>
    <row r="27" spans="1:14" ht="15" customHeight="1" x14ac:dyDescent="0.3">
      <c r="A27" s="132" t="s">
        <v>936</v>
      </c>
      <c r="B27" s="133"/>
      <c r="C27" s="134"/>
      <c r="D27" s="135">
        <v>1</v>
      </c>
      <c r="E27" s="136">
        <v>13837.46</v>
      </c>
      <c r="F27" s="163">
        <f t="shared" si="0"/>
        <v>166049.51999999999</v>
      </c>
      <c r="G27" s="137">
        <v>0</v>
      </c>
      <c r="H27" s="137">
        <f t="shared" si="3"/>
        <v>2306.2433333333329</v>
      </c>
      <c r="I27" s="137">
        <f t="shared" si="1"/>
        <v>22746.509589041092</v>
      </c>
      <c r="J27" s="137">
        <v>0</v>
      </c>
      <c r="K27" s="137">
        <v>0</v>
      </c>
      <c r="L27" s="137">
        <f t="shared" si="4"/>
        <v>18265.447199999999</v>
      </c>
      <c r="M27" s="164">
        <f t="shared" si="2"/>
        <v>209367.72012237442</v>
      </c>
      <c r="N27" s="2"/>
    </row>
    <row r="28" spans="1:14" ht="15" customHeight="1" x14ac:dyDescent="0.3">
      <c r="A28" s="132" t="s">
        <v>1038</v>
      </c>
      <c r="B28" s="133"/>
      <c r="C28" s="134"/>
      <c r="D28" s="135">
        <v>1</v>
      </c>
      <c r="E28" s="136">
        <v>7522.5280000000002</v>
      </c>
      <c r="F28" s="163">
        <f t="shared" si="0"/>
        <v>90270.33600000001</v>
      </c>
      <c r="G28" s="137">
        <v>0</v>
      </c>
      <c r="H28" s="137">
        <f t="shared" si="3"/>
        <v>1253.7546666666667</v>
      </c>
      <c r="I28" s="137">
        <f t="shared" si="1"/>
        <v>12365.799452054796</v>
      </c>
      <c r="J28" s="137">
        <v>0</v>
      </c>
      <c r="K28" s="137">
        <v>0</v>
      </c>
      <c r="L28" s="137">
        <f t="shared" si="4"/>
        <v>9929.7369600000002</v>
      </c>
      <c r="M28" s="164">
        <f t="shared" si="2"/>
        <v>113819.62707872146</v>
      </c>
      <c r="N28" s="2"/>
    </row>
    <row r="29" spans="1:14" ht="15" customHeight="1" x14ac:dyDescent="0.3">
      <c r="A29" s="132" t="s">
        <v>937</v>
      </c>
      <c r="B29" s="133"/>
      <c r="C29" s="134"/>
      <c r="D29" s="135"/>
      <c r="E29" s="136">
        <v>0</v>
      </c>
      <c r="F29" s="163">
        <f t="shared" ref="F29:F92" si="9">D29*E29*12</f>
        <v>0</v>
      </c>
      <c r="G29" s="137">
        <v>0</v>
      </c>
      <c r="H29" s="137">
        <f t="shared" ref="H29:H92" si="10">F29/360*20*25%</f>
        <v>0</v>
      </c>
      <c r="I29" s="137">
        <f t="shared" ref="I29:I92" si="11">F29/365*50</f>
        <v>0</v>
      </c>
      <c r="J29" s="137">
        <v>0</v>
      </c>
      <c r="K29" s="137">
        <v>0</v>
      </c>
      <c r="L29" s="137">
        <f t="shared" ref="L29:L92" si="12">E29*0.11*D29*12</f>
        <v>0</v>
      </c>
      <c r="M29" s="164">
        <f t="shared" ref="M29:M92" si="13">SUM(F29:L29)</f>
        <v>0</v>
      </c>
      <c r="N29" s="2"/>
    </row>
    <row r="30" spans="1:14" ht="15" customHeight="1" x14ac:dyDescent="0.3">
      <c r="A30" s="132" t="s">
        <v>938</v>
      </c>
      <c r="B30" s="133"/>
      <c r="C30" s="134"/>
      <c r="D30" s="135">
        <v>1</v>
      </c>
      <c r="E30" s="136">
        <v>16434.392</v>
      </c>
      <c r="F30" s="163">
        <f t="shared" si="9"/>
        <v>197212.704</v>
      </c>
      <c r="G30" s="137">
        <v>0</v>
      </c>
      <c r="H30" s="137">
        <f t="shared" si="10"/>
        <v>2739.0653333333335</v>
      </c>
      <c r="I30" s="137">
        <f t="shared" si="11"/>
        <v>27015.438904109589</v>
      </c>
      <c r="J30" s="137">
        <v>0</v>
      </c>
      <c r="K30" s="137">
        <v>0</v>
      </c>
      <c r="L30" s="137">
        <f t="shared" si="12"/>
        <v>21693.397440000001</v>
      </c>
      <c r="M30" s="164">
        <f t="shared" si="13"/>
        <v>248660.60567744292</v>
      </c>
      <c r="N30" s="2"/>
    </row>
    <row r="31" spans="1:14" x14ac:dyDescent="0.3">
      <c r="A31" s="132" t="s">
        <v>939</v>
      </c>
      <c r="B31" s="133"/>
      <c r="C31" s="134"/>
      <c r="D31" s="135">
        <v>1</v>
      </c>
      <c r="E31" s="136">
        <v>11522.212</v>
      </c>
      <c r="F31" s="163">
        <f t="shared" si="9"/>
        <v>138266.54399999999</v>
      </c>
      <c r="G31" s="137">
        <v>0</v>
      </c>
      <c r="H31" s="137">
        <f t="shared" si="10"/>
        <v>1920.3686666666667</v>
      </c>
      <c r="I31" s="137">
        <f t="shared" si="11"/>
        <v>18940.622465753422</v>
      </c>
      <c r="J31" s="137">
        <v>0</v>
      </c>
      <c r="K31" s="137">
        <v>0</v>
      </c>
      <c r="L31" s="137">
        <f t="shared" si="12"/>
        <v>15209.319839999998</v>
      </c>
      <c r="M31" s="164">
        <f t="shared" si="13"/>
        <v>174336.85497242011</v>
      </c>
      <c r="N31" s="2"/>
    </row>
    <row r="32" spans="1:14" ht="15" customHeight="1" x14ac:dyDescent="0.3">
      <c r="A32" s="132" t="s">
        <v>940</v>
      </c>
      <c r="B32" s="133"/>
      <c r="C32" s="134"/>
      <c r="D32" s="135">
        <v>1</v>
      </c>
      <c r="E32" s="136">
        <v>5391.2559999999994</v>
      </c>
      <c r="F32" s="163">
        <f t="shared" si="9"/>
        <v>64695.071999999993</v>
      </c>
      <c r="G32" s="137">
        <v>0</v>
      </c>
      <c r="H32" s="137">
        <f t="shared" si="10"/>
        <v>898.54266666666661</v>
      </c>
      <c r="I32" s="137">
        <f t="shared" si="11"/>
        <v>8862.3386301369846</v>
      </c>
      <c r="J32" s="137">
        <v>0</v>
      </c>
      <c r="K32" s="137">
        <v>0</v>
      </c>
      <c r="L32" s="137">
        <f t="shared" si="12"/>
        <v>7116.4579199999989</v>
      </c>
      <c r="M32" s="164">
        <f t="shared" si="13"/>
        <v>81572.411216803652</v>
      </c>
      <c r="N32" s="2"/>
    </row>
    <row r="33" spans="1:14" ht="15" customHeight="1" x14ac:dyDescent="0.3">
      <c r="A33" s="132" t="s">
        <v>941</v>
      </c>
      <c r="B33" s="133"/>
      <c r="C33" s="134"/>
      <c r="D33" s="135">
        <v>1</v>
      </c>
      <c r="E33" s="136">
        <v>10974.735199999999</v>
      </c>
      <c r="F33" s="163">
        <f t="shared" si="9"/>
        <v>131696.8224</v>
      </c>
      <c r="G33" s="137">
        <v>0</v>
      </c>
      <c r="H33" s="137">
        <f t="shared" si="10"/>
        <v>1829.1225333333336</v>
      </c>
      <c r="I33" s="137">
        <f t="shared" si="11"/>
        <v>18040.660602739725</v>
      </c>
      <c r="J33" s="137">
        <v>0</v>
      </c>
      <c r="K33" s="137">
        <v>0</v>
      </c>
      <c r="L33" s="137">
        <f t="shared" si="12"/>
        <v>14486.650463999998</v>
      </c>
      <c r="M33" s="164">
        <f t="shared" si="13"/>
        <v>166053.25600007307</v>
      </c>
      <c r="N33" s="2"/>
    </row>
    <row r="34" spans="1:14" ht="15" customHeight="1" x14ac:dyDescent="0.3">
      <c r="A34" s="132" t="s">
        <v>942</v>
      </c>
      <c r="B34" s="133"/>
      <c r="C34" s="134"/>
      <c r="D34" s="135"/>
      <c r="E34" s="136">
        <v>0</v>
      </c>
      <c r="F34" s="163">
        <f t="shared" si="9"/>
        <v>0</v>
      </c>
      <c r="G34" s="137">
        <v>0</v>
      </c>
      <c r="H34" s="137">
        <f t="shared" si="10"/>
        <v>0</v>
      </c>
      <c r="I34" s="137">
        <f t="shared" si="11"/>
        <v>0</v>
      </c>
      <c r="J34" s="137">
        <v>0</v>
      </c>
      <c r="K34" s="137">
        <v>0</v>
      </c>
      <c r="L34" s="137">
        <f t="shared" si="12"/>
        <v>0</v>
      </c>
      <c r="M34" s="164">
        <f t="shared" si="13"/>
        <v>0</v>
      </c>
      <c r="N34" s="2"/>
    </row>
    <row r="35" spans="1:14" ht="15" customHeight="1" x14ac:dyDescent="0.3">
      <c r="A35" s="132" t="s">
        <v>1039</v>
      </c>
      <c r="B35" s="133"/>
      <c r="C35" s="134"/>
      <c r="D35" s="135">
        <v>1</v>
      </c>
      <c r="E35" s="136">
        <v>9358.0655999999999</v>
      </c>
      <c r="F35" s="163">
        <f t="shared" si="9"/>
        <v>112296.78719999999</v>
      </c>
      <c r="G35" s="137">
        <v>0</v>
      </c>
      <c r="H35" s="137">
        <f t="shared" si="10"/>
        <v>1559.6776</v>
      </c>
      <c r="I35" s="137">
        <f t="shared" si="11"/>
        <v>15383.121534246575</v>
      </c>
      <c r="J35" s="137">
        <v>0</v>
      </c>
      <c r="K35" s="137">
        <v>0</v>
      </c>
      <c r="L35" s="137">
        <f t="shared" si="12"/>
        <v>12352.646592000001</v>
      </c>
      <c r="M35" s="164">
        <f t="shared" si="13"/>
        <v>141592.23292624656</v>
      </c>
      <c r="N35" s="2"/>
    </row>
    <row r="36" spans="1:14" ht="15" customHeight="1" x14ac:dyDescent="0.3">
      <c r="A36" s="132" t="s">
        <v>943</v>
      </c>
      <c r="B36" s="133"/>
      <c r="C36" s="134"/>
      <c r="D36" s="135">
        <v>1</v>
      </c>
      <c r="E36" s="136">
        <v>7785.3463999999994</v>
      </c>
      <c r="F36" s="163">
        <f t="shared" si="9"/>
        <v>93424.156799999997</v>
      </c>
      <c r="G36" s="137">
        <v>0</v>
      </c>
      <c r="H36" s="137">
        <f t="shared" si="10"/>
        <v>1297.5577333333333</v>
      </c>
      <c r="I36" s="137">
        <f t="shared" si="11"/>
        <v>12797.829698630136</v>
      </c>
      <c r="J36" s="137">
        <v>0</v>
      </c>
      <c r="K36" s="137">
        <v>0</v>
      </c>
      <c r="L36" s="137">
        <f t="shared" si="12"/>
        <v>10276.657248</v>
      </c>
      <c r="M36" s="164">
        <f t="shared" si="13"/>
        <v>117796.20147996346</v>
      </c>
      <c r="N36" s="2"/>
    </row>
    <row r="37" spans="1:14" ht="15" customHeight="1" x14ac:dyDescent="0.3">
      <c r="A37" s="132" t="s">
        <v>944</v>
      </c>
      <c r="B37" s="133"/>
      <c r="C37" s="134"/>
      <c r="D37" s="135">
        <v>2</v>
      </c>
      <c r="E37" s="136">
        <v>10151.18</v>
      </c>
      <c r="F37" s="163">
        <f t="shared" si="9"/>
        <v>243628.32</v>
      </c>
      <c r="G37" s="137">
        <v>0</v>
      </c>
      <c r="H37" s="137">
        <f t="shared" si="10"/>
        <v>3383.7266666666669</v>
      </c>
      <c r="I37" s="137">
        <f t="shared" si="11"/>
        <v>33373.742465753421</v>
      </c>
      <c r="J37" s="137">
        <v>0</v>
      </c>
      <c r="K37" s="137">
        <v>0</v>
      </c>
      <c r="L37" s="137">
        <f t="shared" si="12"/>
        <v>26799.1152</v>
      </c>
      <c r="M37" s="164">
        <f t="shared" si="13"/>
        <v>307184.90433242009</v>
      </c>
      <c r="N37" s="2"/>
    </row>
    <row r="38" spans="1:14" ht="15" customHeight="1" x14ac:dyDescent="0.3">
      <c r="A38" s="132" t="s">
        <v>945</v>
      </c>
      <c r="B38" s="133"/>
      <c r="C38" s="134"/>
      <c r="D38" s="135"/>
      <c r="E38" s="136">
        <v>0</v>
      </c>
      <c r="F38" s="163">
        <f t="shared" si="9"/>
        <v>0</v>
      </c>
      <c r="G38" s="137">
        <v>0</v>
      </c>
      <c r="H38" s="137">
        <f t="shared" si="10"/>
        <v>0</v>
      </c>
      <c r="I38" s="137">
        <f t="shared" si="11"/>
        <v>0</v>
      </c>
      <c r="J38" s="137">
        <v>0</v>
      </c>
      <c r="K38" s="137">
        <v>0</v>
      </c>
      <c r="L38" s="137">
        <f t="shared" si="12"/>
        <v>0</v>
      </c>
      <c r="M38" s="164">
        <f t="shared" si="13"/>
        <v>0</v>
      </c>
      <c r="N38" s="2"/>
    </row>
    <row r="39" spans="1:14" x14ac:dyDescent="0.3">
      <c r="A39" s="132" t="s">
        <v>946</v>
      </c>
      <c r="B39" s="133"/>
      <c r="C39" s="134"/>
      <c r="D39" s="135">
        <v>1</v>
      </c>
      <c r="E39" s="136">
        <v>17066.816000000003</v>
      </c>
      <c r="F39" s="163">
        <f t="shared" si="9"/>
        <v>204801.79200000002</v>
      </c>
      <c r="G39" s="137">
        <v>0</v>
      </c>
      <c r="H39" s="137">
        <f t="shared" si="10"/>
        <v>2844.4693333333335</v>
      </c>
      <c r="I39" s="137">
        <f t="shared" si="11"/>
        <v>28055.040000000001</v>
      </c>
      <c r="J39" s="137">
        <v>0</v>
      </c>
      <c r="K39" s="137">
        <v>0</v>
      </c>
      <c r="L39" s="137">
        <f t="shared" si="12"/>
        <v>22528.197120000004</v>
      </c>
      <c r="M39" s="164">
        <f t="shared" si="13"/>
        <v>258229.49845333336</v>
      </c>
      <c r="N39" s="2"/>
    </row>
    <row r="40" spans="1:14" ht="15" customHeight="1" x14ac:dyDescent="0.3">
      <c r="A40" s="132" t="s">
        <v>947</v>
      </c>
      <c r="B40" s="133"/>
      <c r="C40" s="134"/>
      <c r="D40" s="135">
        <v>1</v>
      </c>
      <c r="E40" s="136">
        <v>8669.2944000000007</v>
      </c>
      <c r="F40" s="163">
        <f t="shared" si="9"/>
        <v>104031.53280000002</v>
      </c>
      <c r="G40" s="137">
        <v>0</v>
      </c>
      <c r="H40" s="137">
        <f t="shared" si="10"/>
        <v>1444.8824000000002</v>
      </c>
      <c r="I40" s="137">
        <f t="shared" si="11"/>
        <v>14250.894904109591</v>
      </c>
      <c r="J40" s="137">
        <v>0</v>
      </c>
      <c r="K40" s="137">
        <v>0</v>
      </c>
      <c r="L40" s="137">
        <f t="shared" si="12"/>
        <v>11443.468608000001</v>
      </c>
      <c r="M40" s="164">
        <f t="shared" si="13"/>
        <v>131170.7787121096</v>
      </c>
      <c r="N40" s="2"/>
    </row>
    <row r="41" spans="1:14" ht="15" customHeight="1" x14ac:dyDescent="0.3">
      <c r="A41" s="132" t="s">
        <v>948</v>
      </c>
      <c r="B41" s="133"/>
      <c r="C41" s="134"/>
      <c r="D41" s="135"/>
      <c r="E41" s="136">
        <v>0</v>
      </c>
      <c r="F41" s="163">
        <f t="shared" si="9"/>
        <v>0</v>
      </c>
      <c r="G41" s="137">
        <v>0</v>
      </c>
      <c r="H41" s="137">
        <f t="shared" si="10"/>
        <v>0</v>
      </c>
      <c r="I41" s="137">
        <f t="shared" si="11"/>
        <v>0</v>
      </c>
      <c r="J41" s="137">
        <v>0</v>
      </c>
      <c r="K41" s="137">
        <v>0</v>
      </c>
      <c r="L41" s="137">
        <f t="shared" si="12"/>
        <v>0</v>
      </c>
      <c r="M41" s="164">
        <f t="shared" si="13"/>
        <v>0</v>
      </c>
      <c r="N41" s="2"/>
    </row>
    <row r="42" spans="1:14" ht="15" customHeight="1" x14ac:dyDescent="0.3">
      <c r="A42" s="132" t="s">
        <v>949</v>
      </c>
      <c r="B42" s="133"/>
      <c r="C42" s="134"/>
      <c r="D42" s="135">
        <v>1</v>
      </c>
      <c r="E42" s="136">
        <v>14997.6216</v>
      </c>
      <c r="F42" s="163">
        <f t="shared" si="9"/>
        <v>179971.45920000001</v>
      </c>
      <c r="G42" s="137">
        <v>0</v>
      </c>
      <c r="H42" s="137">
        <f t="shared" si="10"/>
        <v>2499.6035999999999</v>
      </c>
      <c r="I42" s="137">
        <f t="shared" si="11"/>
        <v>24653.624547945208</v>
      </c>
      <c r="J42" s="137">
        <v>0</v>
      </c>
      <c r="K42" s="137">
        <v>0</v>
      </c>
      <c r="L42" s="137">
        <f t="shared" si="12"/>
        <v>19796.860511999999</v>
      </c>
      <c r="M42" s="164">
        <f t="shared" si="13"/>
        <v>226921.54785994522</v>
      </c>
      <c r="N42" s="2"/>
    </row>
    <row r="43" spans="1:14" x14ac:dyDescent="0.3">
      <c r="A43" s="132" t="s">
        <v>950</v>
      </c>
      <c r="B43" s="133"/>
      <c r="C43" s="134"/>
      <c r="D43" s="135">
        <v>1</v>
      </c>
      <c r="E43" s="136">
        <v>7154.0456000000004</v>
      </c>
      <c r="F43" s="163">
        <f t="shared" si="9"/>
        <v>85848.547200000001</v>
      </c>
      <c r="G43" s="137">
        <v>0</v>
      </c>
      <c r="H43" s="137">
        <f t="shared" si="10"/>
        <v>1192.3409333333334</v>
      </c>
      <c r="I43" s="137">
        <f t="shared" si="11"/>
        <v>11760.07495890411</v>
      </c>
      <c r="J43" s="137">
        <v>0</v>
      </c>
      <c r="K43" s="137">
        <v>0</v>
      </c>
      <c r="L43" s="137">
        <f t="shared" si="12"/>
        <v>9443.3401919999997</v>
      </c>
      <c r="M43" s="164">
        <f t="shared" si="13"/>
        <v>108244.30328423745</v>
      </c>
      <c r="N43" s="2"/>
    </row>
    <row r="44" spans="1:14" ht="15" customHeight="1" x14ac:dyDescent="0.3">
      <c r="A44" s="132" t="s">
        <v>951</v>
      </c>
      <c r="B44" s="133"/>
      <c r="C44" s="134"/>
      <c r="D44" s="135"/>
      <c r="E44" s="136">
        <v>0</v>
      </c>
      <c r="F44" s="163">
        <f t="shared" si="9"/>
        <v>0</v>
      </c>
      <c r="G44" s="137">
        <v>0</v>
      </c>
      <c r="H44" s="137">
        <f t="shared" si="10"/>
        <v>0</v>
      </c>
      <c r="I44" s="137">
        <f t="shared" si="11"/>
        <v>0</v>
      </c>
      <c r="J44" s="137">
        <v>0</v>
      </c>
      <c r="K44" s="137">
        <v>0</v>
      </c>
      <c r="L44" s="137">
        <f t="shared" si="12"/>
        <v>0</v>
      </c>
      <c r="M44" s="164">
        <f t="shared" si="13"/>
        <v>0</v>
      </c>
      <c r="N44" s="2"/>
    </row>
    <row r="45" spans="1:14" ht="15" customHeight="1" x14ac:dyDescent="0.3">
      <c r="A45" s="132" t="s">
        <v>952</v>
      </c>
      <c r="B45" s="133"/>
      <c r="C45" s="134"/>
      <c r="D45" s="135">
        <v>1</v>
      </c>
      <c r="E45" s="136">
        <v>4639.4088000000002</v>
      </c>
      <c r="F45" s="163">
        <f t="shared" si="9"/>
        <v>55672.905599999998</v>
      </c>
      <c r="G45" s="137">
        <v>0</v>
      </c>
      <c r="H45" s="137">
        <f t="shared" si="10"/>
        <v>773.23480000000006</v>
      </c>
      <c r="I45" s="137">
        <f t="shared" si="11"/>
        <v>7626.4254246575338</v>
      </c>
      <c r="J45" s="137">
        <v>0</v>
      </c>
      <c r="K45" s="137">
        <v>0</v>
      </c>
      <c r="L45" s="137">
        <f t="shared" si="12"/>
        <v>6124.0196159999996</v>
      </c>
      <c r="M45" s="164">
        <f t="shared" si="13"/>
        <v>70196.585440657538</v>
      </c>
      <c r="N45" s="2"/>
    </row>
    <row r="46" spans="1:14" ht="15" customHeight="1" x14ac:dyDescent="0.3">
      <c r="A46" s="132" t="s">
        <v>953</v>
      </c>
      <c r="B46" s="133"/>
      <c r="C46" s="134"/>
      <c r="D46" s="135">
        <v>1</v>
      </c>
      <c r="E46" s="136">
        <v>4639.4088000000002</v>
      </c>
      <c r="F46" s="163">
        <f t="shared" si="9"/>
        <v>55672.905599999998</v>
      </c>
      <c r="G46" s="137">
        <v>0</v>
      </c>
      <c r="H46" s="137">
        <f t="shared" si="10"/>
        <v>773.23480000000006</v>
      </c>
      <c r="I46" s="137">
        <f t="shared" si="11"/>
        <v>7626.4254246575338</v>
      </c>
      <c r="J46" s="137">
        <v>0</v>
      </c>
      <c r="K46" s="137">
        <v>0</v>
      </c>
      <c r="L46" s="137">
        <f t="shared" si="12"/>
        <v>6124.0196159999996</v>
      </c>
      <c r="M46" s="164">
        <f t="shared" si="13"/>
        <v>70196.585440657538</v>
      </c>
      <c r="N46" s="2"/>
    </row>
    <row r="47" spans="1:14" ht="15" customHeight="1" x14ac:dyDescent="0.3">
      <c r="A47" s="132" t="s">
        <v>954</v>
      </c>
      <c r="B47" s="133"/>
      <c r="C47" s="134"/>
      <c r="D47" s="135">
        <v>1</v>
      </c>
      <c r="E47" s="136">
        <v>3128.4552000000003</v>
      </c>
      <c r="F47" s="163">
        <f t="shared" si="9"/>
        <v>37541.462400000004</v>
      </c>
      <c r="G47" s="137">
        <v>0</v>
      </c>
      <c r="H47" s="137">
        <f t="shared" si="10"/>
        <v>521.40920000000006</v>
      </c>
      <c r="I47" s="137">
        <f t="shared" si="11"/>
        <v>5142.6660821917812</v>
      </c>
      <c r="J47" s="137">
        <v>0</v>
      </c>
      <c r="K47" s="137">
        <v>0</v>
      </c>
      <c r="L47" s="137">
        <f t="shared" si="12"/>
        <v>4129.5608640000009</v>
      </c>
      <c r="M47" s="164">
        <f t="shared" si="13"/>
        <v>47335.098546191788</v>
      </c>
      <c r="N47" s="2"/>
    </row>
    <row r="48" spans="1:14" ht="15" customHeight="1" x14ac:dyDescent="0.3">
      <c r="A48" s="132" t="s">
        <v>955</v>
      </c>
      <c r="B48" s="133"/>
      <c r="C48" s="134"/>
      <c r="D48" s="135">
        <v>1</v>
      </c>
      <c r="E48" s="136">
        <v>3618.8984</v>
      </c>
      <c r="F48" s="163">
        <f t="shared" si="9"/>
        <v>43426.7808</v>
      </c>
      <c r="G48" s="137">
        <v>0</v>
      </c>
      <c r="H48" s="137">
        <f t="shared" si="10"/>
        <v>603.1497333333333</v>
      </c>
      <c r="I48" s="137">
        <f t="shared" si="11"/>
        <v>5948.8740821917809</v>
      </c>
      <c r="J48" s="137">
        <v>0</v>
      </c>
      <c r="K48" s="137">
        <v>0</v>
      </c>
      <c r="L48" s="137">
        <f t="shared" si="12"/>
        <v>4776.9458880000002</v>
      </c>
      <c r="M48" s="164">
        <f t="shared" si="13"/>
        <v>54755.750503525116</v>
      </c>
      <c r="N48" s="2"/>
    </row>
    <row r="49" spans="1:14" ht="15" customHeight="1" x14ac:dyDescent="0.3">
      <c r="A49" s="132" t="s">
        <v>956</v>
      </c>
      <c r="B49" s="133"/>
      <c r="C49" s="134"/>
      <c r="D49" s="135">
        <v>1</v>
      </c>
      <c r="E49" s="136">
        <v>3930.0768000000003</v>
      </c>
      <c r="F49" s="163">
        <f t="shared" si="9"/>
        <v>47160.921600000001</v>
      </c>
      <c r="G49" s="137">
        <v>0</v>
      </c>
      <c r="H49" s="137">
        <f t="shared" si="10"/>
        <v>655.01280000000008</v>
      </c>
      <c r="I49" s="137">
        <f t="shared" si="11"/>
        <v>6460.4002191780819</v>
      </c>
      <c r="J49" s="137">
        <v>0</v>
      </c>
      <c r="K49" s="137">
        <v>0</v>
      </c>
      <c r="L49" s="137">
        <f t="shared" si="12"/>
        <v>5187.7013760000009</v>
      </c>
      <c r="M49" s="164">
        <f t="shared" si="13"/>
        <v>59464.035995178085</v>
      </c>
      <c r="N49" s="2"/>
    </row>
    <row r="50" spans="1:14" ht="15" customHeight="1" x14ac:dyDescent="0.3">
      <c r="A50" s="132" t="s">
        <v>957</v>
      </c>
      <c r="B50" s="133"/>
      <c r="C50" s="134"/>
      <c r="D50" s="135">
        <v>1</v>
      </c>
      <c r="E50" s="136">
        <v>7806.8224</v>
      </c>
      <c r="F50" s="163">
        <f t="shared" si="9"/>
        <v>93681.868799999997</v>
      </c>
      <c r="G50" s="137">
        <v>0</v>
      </c>
      <c r="H50" s="137">
        <f t="shared" si="10"/>
        <v>1301.1370666666667</v>
      </c>
      <c r="I50" s="137">
        <f t="shared" si="11"/>
        <v>12833.132712328768</v>
      </c>
      <c r="J50" s="137">
        <v>0</v>
      </c>
      <c r="K50" s="137">
        <v>0</v>
      </c>
      <c r="L50" s="137">
        <f t="shared" si="12"/>
        <v>10305.005568</v>
      </c>
      <c r="M50" s="164">
        <f t="shared" si="13"/>
        <v>118121.14414699542</v>
      </c>
      <c r="N50" s="2"/>
    </row>
    <row r="51" spans="1:14" ht="15" customHeight="1" x14ac:dyDescent="0.3">
      <c r="A51" s="132" t="s">
        <v>958</v>
      </c>
      <c r="B51" s="133"/>
      <c r="C51" s="134"/>
      <c r="D51" s="135">
        <v>1</v>
      </c>
      <c r="E51" s="136">
        <v>4178.6368000000002</v>
      </c>
      <c r="F51" s="163">
        <f t="shared" si="9"/>
        <v>50143.641600000003</v>
      </c>
      <c r="G51" s="137">
        <v>0</v>
      </c>
      <c r="H51" s="137">
        <f t="shared" si="10"/>
        <v>696.4394666666667</v>
      </c>
      <c r="I51" s="137">
        <f t="shared" si="11"/>
        <v>6868.9920000000002</v>
      </c>
      <c r="J51" s="137">
        <v>0</v>
      </c>
      <c r="K51" s="137">
        <v>0</v>
      </c>
      <c r="L51" s="137">
        <f t="shared" si="12"/>
        <v>5515.8005760000005</v>
      </c>
      <c r="M51" s="164">
        <f t="shared" si="13"/>
        <v>63224.873642666666</v>
      </c>
      <c r="N51" s="2"/>
    </row>
    <row r="52" spans="1:14" ht="15" customHeight="1" x14ac:dyDescent="0.3">
      <c r="A52" s="132" t="s">
        <v>959</v>
      </c>
      <c r="B52" s="133"/>
      <c r="C52" s="134"/>
      <c r="D52" s="135"/>
      <c r="E52" s="136">
        <v>0</v>
      </c>
      <c r="F52" s="163">
        <f t="shared" si="9"/>
        <v>0</v>
      </c>
      <c r="G52" s="137">
        <v>0</v>
      </c>
      <c r="H52" s="137">
        <f t="shared" si="10"/>
        <v>0</v>
      </c>
      <c r="I52" s="137">
        <f t="shared" si="11"/>
        <v>0</v>
      </c>
      <c r="J52" s="137">
        <v>0</v>
      </c>
      <c r="K52" s="137">
        <v>0</v>
      </c>
      <c r="L52" s="137">
        <f t="shared" si="12"/>
        <v>0</v>
      </c>
      <c r="M52" s="164">
        <f t="shared" si="13"/>
        <v>0</v>
      </c>
      <c r="N52" s="2"/>
    </row>
    <row r="53" spans="1:14" ht="15" customHeight="1" x14ac:dyDescent="0.3">
      <c r="A53" s="132" t="s">
        <v>960</v>
      </c>
      <c r="B53" s="133"/>
      <c r="C53" s="134"/>
      <c r="D53" s="135">
        <v>1</v>
      </c>
      <c r="E53" s="136">
        <v>18576.8544</v>
      </c>
      <c r="F53" s="163">
        <f t="shared" si="9"/>
        <v>222922.25280000002</v>
      </c>
      <c r="G53" s="137">
        <v>0</v>
      </c>
      <c r="H53" s="137">
        <f t="shared" si="10"/>
        <v>3096.1423999999997</v>
      </c>
      <c r="I53" s="137">
        <f t="shared" si="11"/>
        <v>30537.294904109593</v>
      </c>
      <c r="J53" s="137">
        <v>0</v>
      </c>
      <c r="K53" s="137">
        <v>0</v>
      </c>
      <c r="L53" s="137">
        <f t="shared" si="12"/>
        <v>24521.447808000001</v>
      </c>
      <c r="M53" s="164">
        <f t="shared" si="13"/>
        <v>281077.13791210961</v>
      </c>
      <c r="N53" s="2"/>
    </row>
    <row r="54" spans="1:14" s="153" customFormat="1" ht="15" customHeight="1" x14ac:dyDescent="0.3">
      <c r="A54" s="132" t="s">
        <v>961</v>
      </c>
      <c r="B54" s="133"/>
      <c r="C54" s="134"/>
      <c r="D54" s="135">
        <v>4</v>
      </c>
      <c r="E54" s="136">
        <v>8316.8384000000005</v>
      </c>
      <c r="F54" s="163">
        <f t="shared" si="9"/>
        <v>399208.24320000003</v>
      </c>
      <c r="G54" s="137">
        <v>0</v>
      </c>
      <c r="H54" s="137">
        <f t="shared" si="10"/>
        <v>5544.5589333333337</v>
      </c>
      <c r="I54" s="137">
        <f t="shared" si="11"/>
        <v>54686.060712328777</v>
      </c>
      <c r="J54" s="137">
        <v>0</v>
      </c>
      <c r="K54" s="137">
        <v>0</v>
      </c>
      <c r="L54" s="137">
        <f t="shared" si="12"/>
        <v>43912.906752000003</v>
      </c>
      <c r="M54" s="164">
        <f t="shared" si="13"/>
        <v>503351.76959766209</v>
      </c>
      <c r="N54" s="2"/>
    </row>
    <row r="55" spans="1:14" ht="15" customHeight="1" x14ac:dyDescent="0.3">
      <c r="A55" s="132" t="s">
        <v>962</v>
      </c>
      <c r="B55" s="133"/>
      <c r="C55" s="134"/>
      <c r="D55" s="135">
        <v>1</v>
      </c>
      <c r="E55" s="136">
        <v>8987.7631999999994</v>
      </c>
      <c r="F55" s="163">
        <f t="shared" si="9"/>
        <v>107853.15839999999</v>
      </c>
      <c r="G55" s="137">
        <v>0</v>
      </c>
      <c r="H55" s="137">
        <f t="shared" si="10"/>
        <v>1497.9605333333329</v>
      </c>
      <c r="I55" s="137">
        <f t="shared" si="11"/>
        <v>14774.405260273972</v>
      </c>
      <c r="J55" s="137">
        <v>0</v>
      </c>
      <c r="K55" s="137">
        <v>0</v>
      </c>
      <c r="L55" s="137">
        <f t="shared" si="12"/>
        <v>11863.847424</v>
      </c>
      <c r="M55" s="164">
        <f t="shared" si="13"/>
        <v>135989.37161760728</v>
      </c>
      <c r="N55" s="2"/>
    </row>
    <row r="56" spans="1:14" ht="15" customHeight="1" x14ac:dyDescent="0.3">
      <c r="A56" s="132" t="s">
        <v>963</v>
      </c>
      <c r="B56" s="133"/>
      <c r="C56" s="134"/>
      <c r="D56" s="135"/>
      <c r="E56" s="136">
        <v>0</v>
      </c>
      <c r="F56" s="163">
        <f t="shared" si="9"/>
        <v>0</v>
      </c>
      <c r="G56" s="137">
        <v>0</v>
      </c>
      <c r="H56" s="137">
        <f t="shared" si="10"/>
        <v>0</v>
      </c>
      <c r="I56" s="137">
        <f t="shared" si="11"/>
        <v>0</v>
      </c>
      <c r="J56" s="137">
        <v>0</v>
      </c>
      <c r="K56" s="137">
        <v>0</v>
      </c>
      <c r="L56" s="137">
        <f t="shared" si="12"/>
        <v>0</v>
      </c>
      <c r="M56" s="164">
        <f t="shared" si="13"/>
        <v>0</v>
      </c>
      <c r="N56" s="2"/>
    </row>
    <row r="57" spans="1:14" x14ac:dyDescent="0.3">
      <c r="A57" s="132" t="s">
        <v>964</v>
      </c>
      <c r="B57" s="133"/>
      <c r="C57" s="134"/>
      <c r="D57" s="135">
        <v>1</v>
      </c>
      <c r="E57" s="136">
        <v>9053.9279999999999</v>
      </c>
      <c r="F57" s="163">
        <f t="shared" si="9"/>
        <v>108647.136</v>
      </c>
      <c r="G57" s="137">
        <v>0</v>
      </c>
      <c r="H57" s="137">
        <f t="shared" si="10"/>
        <v>1508.9879999999998</v>
      </c>
      <c r="I57" s="137">
        <f t="shared" si="11"/>
        <v>14883.169315068495</v>
      </c>
      <c r="J57" s="137">
        <v>0</v>
      </c>
      <c r="K57" s="137">
        <v>0</v>
      </c>
      <c r="L57" s="137">
        <f t="shared" si="12"/>
        <v>11951.184960000001</v>
      </c>
      <c r="M57" s="164">
        <f t="shared" si="13"/>
        <v>136990.47827506851</v>
      </c>
      <c r="N57" s="2"/>
    </row>
    <row r="58" spans="1:14" ht="15" customHeight="1" x14ac:dyDescent="0.3">
      <c r="A58" s="132" t="s">
        <v>965</v>
      </c>
      <c r="B58" s="133"/>
      <c r="C58" s="134"/>
      <c r="D58" s="135">
        <v>1</v>
      </c>
      <c r="E58" s="136">
        <v>8479.0367999999999</v>
      </c>
      <c r="F58" s="163">
        <f t="shared" si="9"/>
        <v>101748.44159999999</v>
      </c>
      <c r="G58" s="137">
        <v>0</v>
      </c>
      <c r="H58" s="137">
        <f t="shared" si="10"/>
        <v>1413.1727999999998</v>
      </c>
      <c r="I58" s="137">
        <f t="shared" si="11"/>
        <v>13938.142684931507</v>
      </c>
      <c r="J58" s="137">
        <v>0</v>
      </c>
      <c r="K58" s="137">
        <v>0</v>
      </c>
      <c r="L58" s="137">
        <f t="shared" si="12"/>
        <v>11192.328576</v>
      </c>
      <c r="M58" s="164">
        <f t="shared" si="13"/>
        <v>128292.08566093149</v>
      </c>
      <c r="N58" s="2"/>
    </row>
    <row r="59" spans="1:14" ht="15" customHeight="1" x14ac:dyDescent="0.3">
      <c r="A59" s="132" t="s">
        <v>966</v>
      </c>
      <c r="B59" s="133"/>
      <c r="C59" s="134"/>
      <c r="D59" s="135"/>
      <c r="E59" s="136">
        <v>0</v>
      </c>
      <c r="F59" s="163">
        <f t="shared" si="9"/>
        <v>0</v>
      </c>
      <c r="G59" s="137">
        <v>0</v>
      </c>
      <c r="H59" s="137">
        <f t="shared" si="10"/>
        <v>0</v>
      </c>
      <c r="I59" s="137">
        <f t="shared" si="11"/>
        <v>0</v>
      </c>
      <c r="J59" s="137">
        <v>0</v>
      </c>
      <c r="K59" s="137">
        <v>0</v>
      </c>
      <c r="L59" s="137">
        <f t="shared" si="12"/>
        <v>0</v>
      </c>
      <c r="M59" s="164">
        <f t="shared" si="13"/>
        <v>0</v>
      </c>
      <c r="N59" s="2"/>
    </row>
    <row r="60" spans="1:14" x14ac:dyDescent="0.3">
      <c r="A60" s="132" t="s">
        <v>967</v>
      </c>
      <c r="B60" s="133"/>
      <c r="C60" s="134"/>
      <c r="D60" s="135">
        <v>1</v>
      </c>
      <c r="E60" s="136">
        <v>10498.009599999999</v>
      </c>
      <c r="F60" s="163">
        <f t="shared" si="9"/>
        <v>125976.1152</v>
      </c>
      <c r="G60" s="137">
        <v>0</v>
      </c>
      <c r="H60" s="137">
        <f t="shared" si="10"/>
        <v>1749.6682666666666</v>
      </c>
      <c r="I60" s="137">
        <f t="shared" si="11"/>
        <v>17257.002082191782</v>
      </c>
      <c r="J60" s="137">
        <v>0</v>
      </c>
      <c r="K60" s="137">
        <v>0</v>
      </c>
      <c r="L60" s="137">
        <f t="shared" si="12"/>
        <v>13857.372672000001</v>
      </c>
      <c r="M60" s="164">
        <f t="shared" si="13"/>
        <v>158840.15822085843</v>
      </c>
      <c r="N60" s="2"/>
    </row>
    <row r="61" spans="1:14" ht="15" customHeight="1" x14ac:dyDescent="0.3">
      <c r="A61" s="132" t="s">
        <v>968</v>
      </c>
      <c r="B61" s="133"/>
      <c r="C61" s="134"/>
      <c r="D61" s="135"/>
      <c r="E61" s="136">
        <v>0</v>
      </c>
      <c r="F61" s="163">
        <f t="shared" si="9"/>
        <v>0</v>
      </c>
      <c r="G61" s="137">
        <v>0</v>
      </c>
      <c r="H61" s="137">
        <f t="shared" si="10"/>
        <v>0</v>
      </c>
      <c r="I61" s="137">
        <f t="shared" si="11"/>
        <v>0</v>
      </c>
      <c r="J61" s="137">
        <v>0</v>
      </c>
      <c r="K61" s="137">
        <v>0</v>
      </c>
      <c r="L61" s="137">
        <f t="shared" si="12"/>
        <v>0</v>
      </c>
      <c r="M61" s="164">
        <f t="shared" si="13"/>
        <v>0</v>
      </c>
      <c r="N61" s="2"/>
    </row>
    <row r="62" spans="1:14" ht="15" customHeight="1" x14ac:dyDescent="0.3">
      <c r="A62" s="132" t="s">
        <v>1048</v>
      </c>
      <c r="B62" s="133"/>
      <c r="C62" s="134"/>
      <c r="D62" s="135">
        <v>1</v>
      </c>
      <c r="E62" s="136">
        <v>17055.677599999999</v>
      </c>
      <c r="F62" s="163">
        <f t="shared" si="9"/>
        <v>204668.1312</v>
      </c>
      <c r="G62" s="137">
        <v>0</v>
      </c>
      <c r="H62" s="137">
        <f t="shared" si="10"/>
        <v>2842.6129333333338</v>
      </c>
      <c r="I62" s="137">
        <f t="shared" si="11"/>
        <v>28036.730301369862</v>
      </c>
      <c r="J62" s="137">
        <v>0</v>
      </c>
      <c r="K62" s="137">
        <v>0</v>
      </c>
      <c r="L62" s="137">
        <f t="shared" si="12"/>
        <v>22513.494432</v>
      </c>
      <c r="M62" s="164">
        <f t="shared" si="13"/>
        <v>258060.96886670319</v>
      </c>
      <c r="N62" s="2"/>
    </row>
    <row r="63" spans="1:14" ht="15" customHeight="1" x14ac:dyDescent="0.3">
      <c r="A63" s="132" t="s">
        <v>1046</v>
      </c>
      <c r="B63" s="133"/>
      <c r="C63" s="134"/>
      <c r="D63" s="135"/>
      <c r="E63" s="136">
        <v>0</v>
      </c>
      <c r="F63" s="163">
        <f t="shared" si="9"/>
        <v>0</v>
      </c>
      <c r="G63" s="137">
        <v>0</v>
      </c>
      <c r="H63" s="137">
        <f t="shared" si="10"/>
        <v>0</v>
      </c>
      <c r="I63" s="137">
        <f t="shared" si="11"/>
        <v>0</v>
      </c>
      <c r="J63" s="137">
        <v>0</v>
      </c>
      <c r="K63" s="137">
        <v>0</v>
      </c>
      <c r="L63" s="137">
        <f t="shared" si="12"/>
        <v>0</v>
      </c>
      <c r="M63" s="164">
        <f t="shared" si="13"/>
        <v>0</v>
      </c>
      <c r="N63" s="2"/>
    </row>
    <row r="64" spans="1:14" s="153" customFormat="1" ht="15" customHeight="1" x14ac:dyDescent="0.3">
      <c r="A64" s="132" t="s">
        <v>1047</v>
      </c>
      <c r="B64" s="133"/>
      <c r="C64" s="134"/>
      <c r="D64" s="135">
        <v>1</v>
      </c>
      <c r="E64" s="136">
        <v>17055.677599999999</v>
      </c>
      <c r="F64" s="163">
        <f t="shared" si="9"/>
        <v>204668.1312</v>
      </c>
      <c r="G64" s="137">
        <v>0</v>
      </c>
      <c r="H64" s="137">
        <f t="shared" si="10"/>
        <v>2842.6129333333338</v>
      </c>
      <c r="I64" s="137">
        <f t="shared" si="11"/>
        <v>28036.730301369862</v>
      </c>
      <c r="J64" s="137">
        <v>0</v>
      </c>
      <c r="K64" s="137">
        <v>0</v>
      </c>
      <c r="L64" s="137">
        <f t="shared" si="12"/>
        <v>22513.494432</v>
      </c>
      <c r="M64" s="164">
        <f t="shared" si="13"/>
        <v>258060.96886670319</v>
      </c>
      <c r="N64" s="2"/>
    </row>
    <row r="65" spans="1:14" ht="15" customHeight="1" x14ac:dyDescent="0.3">
      <c r="A65" s="132" t="s">
        <v>969</v>
      </c>
      <c r="B65" s="133"/>
      <c r="C65" s="134"/>
      <c r="D65" s="135"/>
      <c r="E65" s="136">
        <v>0</v>
      </c>
      <c r="F65" s="163">
        <f t="shared" si="9"/>
        <v>0</v>
      </c>
      <c r="G65" s="137">
        <v>0</v>
      </c>
      <c r="H65" s="137">
        <f t="shared" si="10"/>
        <v>0</v>
      </c>
      <c r="I65" s="137">
        <f t="shared" si="11"/>
        <v>0</v>
      </c>
      <c r="J65" s="137">
        <v>0</v>
      </c>
      <c r="K65" s="137">
        <v>0</v>
      </c>
      <c r="L65" s="137">
        <f t="shared" si="12"/>
        <v>0</v>
      </c>
      <c r="M65" s="164">
        <f t="shared" si="13"/>
        <v>0</v>
      </c>
      <c r="N65" s="2"/>
    </row>
    <row r="66" spans="1:14" x14ac:dyDescent="0.3">
      <c r="A66" s="132" t="s">
        <v>946</v>
      </c>
      <c r="B66" s="133"/>
      <c r="C66" s="134"/>
      <c r="D66" s="135">
        <v>1</v>
      </c>
      <c r="E66" s="136">
        <v>17232.654399999999</v>
      </c>
      <c r="F66" s="163">
        <f t="shared" si="9"/>
        <v>206791.85279999999</v>
      </c>
      <c r="G66" s="137">
        <v>0</v>
      </c>
      <c r="H66" s="137">
        <f t="shared" si="10"/>
        <v>2872.1090666666664</v>
      </c>
      <c r="I66" s="137">
        <f t="shared" si="11"/>
        <v>28327.651068493149</v>
      </c>
      <c r="J66" s="137">
        <v>0</v>
      </c>
      <c r="K66" s="137">
        <v>0</v>
      </c>
      <c r="L66" s="137">
        <f t="shared" si="12"/>
        <v>22747.103808</v>
      </c>
      <c r="M66" s="164">
        <f t="shared" si="13"/>
        <v>260738.71674315981</v>
      </c>
      <c r="N66" s="2"/>
    </row>
    <row r="67" spans="1:14" ht="15" customHeight="1" x14ac:dyDescent="0.3">
      <c r="A67" s="132" t="s">
        <v>970</v>
      </c>
      <c r="B67" s="133"/>
      <c r="C67" s="134"/>
      <c r="D67" s="135">
        <v>1</v>
      </c>
      <c r="E67" s="136">
        <v>9358.0655999999999</v>
      </c>
      <c r="F67" s="163">
        <f t="shared" si="9"/>
        <v>112296.78719999999</v>
      </c>
      <c r="G67" s="137">
        <v>0</v>
      </c>
      <c r="H67" s="137">
        <f t="shared" si="10"/>
        <v>1559.6776</v>
      </c>
      <c r="I67" s="137">
        <f t="shared" si="11"/>
        <v>15383.121534246575</v>
      </c>
      <c r="J67" s="137">
        <v>0</v>
      </c>
      <c r="K67" s="137">
        <v>0</v>
      </c>
      <c r="L67" s="137">
        <f t="shared" si="12"/>
        <v>12352.646592000001</v>
      </c>
      <c r="M67" s="164">
        <f t="shared" si="13"/>
        <v>141592.23292624656</v>
      </c>
      <c r="N67" s="2"/>
    </row>
    <row r="68" spans="1:14" ht="15" customHeight="1" x14ac:dyDescent="0.3">
      <c r="A68" s="132" t="s">
        <v>971</v>
      </c>
      <c r="B68" s="133"/>
      <c r="C68" s="134"/>
      <c r="D68" s="135">
        <v>2</v>
      </c>
      <c r="E68" s="136">
        <v>6627.5144</v>
      </c>
      <c r="F68" s="163">
        <f t="shared" si="9"/>
        <v>159060.3456</v>
      </c>
      <c r="G68" s="137">
        <v>0</v>
      </c>
      <c r="H68" s="137">
        <f t="shared" si="10"/>
        <v>2209.1714666666667</v>
      </c>
      <c r="I68" s="137">
        <f t="shared" si="11"/>
        <v>21789.088438356164</v>
      </c>
      <c r="J68" s="137">
        <v>0</v>
      </c>
      <c r="K68" s="137">
        <v>0</v>
      </c>
      <c r="L68" s="137">
        <f t="shared" si="12"/>
        <v>17496.638015999997</v>
      </c>
      <c r="M68" s="164">
        <f t="shared" si="13"/>
        <v>200555.24352102284</v>
      </c>
      <c r="N68" s="2"/>
    </row>
    <row r="69" spans="1:14" ht="15" customHeight="1" x14ac:dyDescent="0.3">
      <c r="A69" s="132" t="s">
        <v>972</v>
      </c>
      <c r="B69" s="133"/>
      <c r="C69" s="134"/>
      <c r="D69" s="135"/>
      <c r="E69" s="136">
        <v>0</v>
      </c>
      <c r="F69" s="163">
        <f t="shared" si="9"/>
        <v>0</v>
      </c>
      <c r="G69" s="137">
        <v>0</v>
      </c>
      <c r="H69" s="137">
        <f t="shared" si="10"/>
        <v>0</v>
      </c>
      <c r="I69" s="137">
        <f t="shared" si="11"/>
        <v>0</v>
      </c>
      <c r="J69" s="137">
        <v>0</v>
      </c>
      <c r="K69" s="137">
        <v>0</v>
      </c>
      <c r="L69" s="137">
        <f t="shared" si="12"/>
        <v>0</v>
      </c>
      <c r="M69" s="164">
        <f t="shared" si="13"/>
        <v>0</v>
      </c>
      <c r="N69" s="2"/>
    </row>
    <row r="70" spans="1:14" ht="15" customHeight="1" x14ac:dyDescent="0.3">
      <c r="A70" s="132" t="s">
        <v>973</v>
      </c>
      <c r="B70" s="133"/>
      <c r="C70" s="134"/>
      <c r="D70" s="135">
        <v>1</v>
      </c>
      <c r="E70" s="136">
        <v>18577.374400000001</v>
      </c>
      <c r="F70" s="163">
        <f t="shared" si="9"/>
        <v>222928.49280000001</v>
      </c>
      <c r="G70" s="137">
        <v>0</v>
      </c>
      <c r="H70" s="137">
        <f t="shared" si="10"/>
        <v>3096.2290666666668</v>
      </c>
      <c r="I70" s="137">
        <f t="shared" si="11"/>
        <v>30538.149698630139</v>
      </c>
      <c r="J70" s="137">
        <v>0</v>
      </c>
      <c r="K70" s="137">
        <v>0</v>
      </c>
      <c r="L70" s="137">
        <f t="shared" si="12"/>
        <v>24522.134208000003</v>
      </c>
      <c r="M70" s="164">
        <f t="shared" si="13"/>
        <v>281085.00577329681</v>
      </c>
      <c r="N70" s="2"/>
    </row>
    <row r="71" spans="1:14" ht="15" customHeight="1" x14ac:dyDescent="0.3">
      <c r="A71" s="132" t="s">
        <v>974</v>
      </c>
      <c r="B71" s="133"/>
      <c r="C71" s="134"/>
      <c r="D71" s="135">
        <v>1</v>
      </c>
      <c r="E71" s="136">
        <v>14520.968799999999</v>
      </c>
      <c r="F71" s="163">
        <f t="shared" si="9"/>
        <v>174251.62559999997</v>
      </c>
      <c r="G71" s="137">
        <v>0</v>
      </c>
      <c r="H71" s="137">
        <f t="shared" si="10"/>
        <v>2420.1614666666665</v>
      </c>
      <c r="I71" s="137">
        <f t="shared" si="11"/>
        <v>23870.085698630133</v>
      </c>
      <c r="J71" s="137">
        <v>0</v>
      </c>
      <c r="K71" s="137">
        <v>0</v>
      </c>
      <c r="L71" s="137">
        <f t="shared" si="12"/>
        <v>19167.678816</v>
      </c>
      <c r="M71" s="164">
        <f t="shared" si="13"/>
        <v>219709.55158129678</v>
      </c>
      <c r="N71" s="2"/>
    </row>
    <row r="72" spans="1:14" ht="15" customHeight="1" x14ac:dyDescent="0.3">
      <c r="A72" s="132" t="s">
        <v>975</v>
      </c>
      <c r="B72" s="133"/>
      <c r="C72" s="134"/>
      <c r="D72" s="135">
        <v>1</v>
      </c>
      <c r="E72" s="136">
        <v>8038.5240000000003</v>
      </c>
      <c r="F72" s="163">
        <f t="shared" si="9"/>
        <v>96462.288</v>
      </c>
      <c r="G72" s="137">
        <v>0</v>
      </c>
      <c r="H72" s="137">
        <f t="shared" si="10"/>
        <v>1339.7540000000001</v>
      </c>
      <c r="I72" s="137">
        <f t="shared" si="11"/>
        <v>13214.012054794521</v>
      </c>
      <c r="J72" s="137">
        <v>0</v>
      </c>
      <c r="K72" s="137">
        <v>0</v>
      </c>
      <c r="L72" s="137">
        <f t="shared" si="12"/>
        <v>10610.85168</v>
      </c>
      <c r="M72" s="164">
        <f t="shared" si="13"/>
        <v>121626.90573479453</v>
      </c>
      <c r="N72" s="2"/>
    </row>
    <row r="73" spans="1:14" x14ac:dyDescent="0.3">
      <c r="A73" s="132" t="s">
        <v>976</v>
      </c>
      <c r="B73" s="133"/>
      <c r="C73" s="134"/>
      <c r="D73" s="135">
        <v>1</v>
      </c>
      <c r="E73" s="136">
        <v>8186.5991999999997</v>
      </c>
      <c r="F73" s="163">
        <f t="shared" si="9"/>
        <v>98239.190399999992</v>
      </c>
      <c r="G73" s="137">
        <v>0</v>
      </c>
      <c r="H73" s="137">
        <f t="shared" si="10"/>
        <v>1364.4331999999999</v>
      </c>
      <c r="I73" s="137">
        <f t="shared" si="11"/>
        <v>13457.423342465754</v>
      </c>
      <c r="J73" s="137">
        <v>0</v>
      </c>
      <c r="K73" s="137">
        <v>0</v>
      </c>
      <c r="L73" s="137">
        <f t="shared" si="12"/>
        <v>10806.310943999999</v>
      </c>
      <c r="M73" s="164">
        <f t="shared" si="13"/>
        <v>123867.35788646575</v>
      </c>
      <c r="N73" s="2"/>
    </row>
    <row r="74" spans="1:14" s="153" customFormat="1" ht="15" customHeight="1" x14ac:dyDescent="0.3">
      <c r="A74" s="132" t="s">
        <v>977</v>
      </c>
      <c r="B74" s="133"/>
      <c r="C74" s="134"/>
      <c r="D74" s="135">
        <v>1</v>
      </c>
      <c r="E74" s="136">
        <v>7240.5527999999995</v>
      </c>
      <c r="F74" s="163">
        <f t="shared" si="9"/>
        <v>86886.633600000001</v>
      </c>
      <c r="G74" s="137">
        <v>0</v>
      </c>
      <c r="H74" s="137">
        <f t="shared" si="10"/>
        <v>1206.7588000000001</v>
      </c>
      <c r="I74" s="137">
        <f t="shared" si="11"/>
        <v>11902.278575342465</v>
      </c>
      <c r="J74" s="137">
        <v>0</v>
      </c>
      <c r="K74" s="137">
        <v>0</v>
      </c>
      <c r="L74" s="137">
        <f t="shared" si="12"/>
        <v>9557.5296959999996</v>
      </c>
      <c r="M74" s="164">
        <f t="shared" si="13"/>
        <v>109553.20067134246</v>
      </c>
      <c r="N74" s="2"/>
    </row>
    <row r="75" spans="1:14" ht="15" customHeight="1" x14ac:dyDescent="0.3">
      <c r="A75" s="132" t="s">
        <v>978</v>
      </c>
      <c r="B75" s="133"/>
      <c r="C75" s="134"/>
      <c r="D75" s="135"/>
      <c r="E75" s="136">
        <v>0</v>
      </c>
      <c r="F75" s="163">
        <f t="shared" si="9"/>
        <v>0</v>
      </c>
      <c r="G75" s="137">
        <v>0</v>
      </c>
      <c r="H75" s="137">
        <f t="shared" si="10"/>
        <v>0</v>
      </c>
      <c r="I75" s="137">
        <f t="shared" si="11"/>
        <v>0</v>
      </c>
      <c r="J75" s="137">
        <v>0</v>
      </c>
      <c r="K75" s="137">
        <v>0</v>
      </c>
      <c r="L75" s="137">
        <f t="shared" si="12"/>
        <v>0</v>
      </c>
      <c r="M75" s="164">
        <f t="shared" si="13"/>
        <v>0</v>
      </c>
      <c r="N75" s="2"/>
    </row>
    <row r="76" spans="1:14" ht="15" customHeight="1" x14ac:dyDescent="0.3">
      <c r="A76" s="132" t="s">
        <v>979</v>
      </c>
      <c r="B76" s="133"/>
      <c r="C76" s="134"/>
      <c r="D76" s="135">
        <v>1</v>
      </c>
      <c r="E76" s="136">
        <v>18577.083200000001</v>
      </c>
      <c r="F76" s="163">
        <f t="shared" si="9"/>
        <v>222924.99840000001</v>
      </c>
      <c r="G76" s="137">
        <v>0</v>
      </c>
      <c r="H76" s="137">
        <f t="shared" si="10"/>
        <v>3096.1805333333336</v>
      </c>
      <c r="I76" s="137">
        <f t="shared" si="11"/>
        <v>30537.671013698633</v>
      </c>
      <c r="J76" s="137">
        <v>0</v>
      </c>
      <c r="K76" s="137">
        <v>0</v>
      </c>
      <c r="L76" s="137">
        <f t="shared" si="12"/>
        <v>24521.749824000002</v>
      </c>
      <c r="M76" s="164">
        <f t="shared" si="13"/>
        <v>281080.59977103199</v>
      </c>
      <c r="N76" s="2"/>
    </row>
    <row r="77" spans="1:14" ht="15" customHeight="1" x14ac:dyDescent="0.3">
      <c r="A77" s="132" t="s">
        <v>980</v>
      </c>
      <c r="B77" s="133"/>
      <c r="C77" s="134"/>
      <c r="D77" s="135">
        <v>1</v>
      </c>
      <c r="E77" s="136">
        <v>11407.6872</v>
      </c>
      <c r="F77" s="163">
        <f t="shared" si="9"/>
        <v>136892.2464</v>
      </c>
      <c r="G77" s="137">
        <v>0</v>
      </c>
      <c r="H77" s="137">
        <f t="shared" si="10"/>
        <v>1901.2811999999999</v>
      </c>
      <c r="I77" s="137">
        <f t="shared" si="11"/>
        <v>18752.362520547944</v>
      </c>
      <c r="J77" s="137">
        <v>0</v>
      </c>
      <c r="K77" s="137">
        <v>0</v>
      </c>
      <c r="L77" s="137">
        <f t="shared" si="12"/>
        <v>15058.147104000001</v>
      </c>
      <c r="M77" s="164">
        <f t="shared" si="13"/>
        <v>172604.03722454794</v>
      </c>
      <c r="N77" s="2"/>
    </row>
    <row r="78" spans="1:14" ht="15" customHeight="1" x14ac:dyDescent="0.3">
      <c r="A78" s="132" t="s">
        <v>981</v>
      </c>
      <c r="B78" s="133"/>
      <c r="C78" s="134"/>
      <c r="D78" s="135">
        <v>1</v>
      </c>
      <c r="E78" s="136">
        <v>10114.873600000001</v>
      </c>
      <c r="F78" s="163">
        <f t="shared" si="9"/>
        <v>121378.48320000002</v>
      </c>
      <c r="G78" s="137">
        <v>0</v>
      </c>
      <c r="H78" s="137">
        <f t="shared" si="10"/>
        <v>1685.8122666666668</v>
      </c>
      <c r="I78" s="137">
        <f t="shared" si="11"/>
        <v>16627.189479452056</v>
      </c>
      <c r="J78" s="137">
        <v>0</v>
      </c>
      <c r="K78" s="137">
        <v>0</v>
      </c>
      <c r="L78" s="137">
        <f t="shared" si="12"/>
        <v>13351.633152000002</v>
      </c>
      <c r="M78" s="164">
        <f t="shared" si="13"/>
        <v>153043.11809811872</v>
      </c>
      <c r="N78" s="2"/>
    </row>
    <row r="79" spans="1:14" ht="15" customHeight="1" x14ac:dyDescent="0.3">
      <c r="A79" s="132" t="s">
        <v>982</v>
      </c>
      <c r="B79" s="133"/>
      <c r="C79" s="134"/>
      <c r="D79" s="135">
        <v>1</v>
      </c>
      <c r="E79" s="136">
        <v>9358.0655999999999</v>
      </c>
      <c r="F79" s="163">
        <f t="shared" si="9"/>
        <v>112296.78719999999</v>
      </c>
      <c r="G79" s="137">
        <v>0</v>
      </c>
      <c r="H79" s="137">
        <f t="shared" si="10"/>
        <v>1559.6776</v>
      </c>
      <c r="I79" s="137">
        <f t="shared" si="11"/>
        <v>15383.121534246575</v>
      </c>
      <c r="J79" s="137">
        <v>0</v>
      </c>
      <c r="K79" s="137">
        <v>0</v>
      </c>
      <c r="L79" s="137">
        <f t="shared" si="12"/>
        <v>12352.646592000001</v>
      </c>
      <c r="M79" s="164">
        <f t="shared" si="13"/>
        <v>141592.23292624656</v>
      </c>
      <c r="N79" s="2"/>
    </row>
    <row r="80" spans="1:14" ht="15" customHeight="1" x14ac:dyDescent="0.3">
      <c r="A80" s="132" t="s">
        <v>983</v>
      </c>
      <c r="B80" s="133"/>
      <c r="C80" s="134"/>
      <c r="D80" s="135"/>
      <c r="E80" s="136">
        <v>0</v>
      </c>
      <c r="F80" s="163">
        <f t="shared" si="9"/>
        <v>0</v>
      </c>
      <c r="G80" s="137">
        <v>0</v>
      </c>
      <c r="H80" s="137">
        <f t="shared" si="10"/>
        <v>0</v>
      </c>
      <c r="I80" s="137">
        <f t="shared" si="11"/>
        <v>0</v>
      </c>
      <c r="J80" s="137">
        <v>0</v>
      </c>
      <c r="K80" s="137">
        <v>0</v>
      </c>
      <c r="L80" s="137">
        <f t="shared" si="12"/>
        <v>0</v>
      </c>
      <c r="M80" s="164">
        <f t="shared" si="13"/>
        <v>0</v>
      </c>
      <c r="N80" s="2"/>
    </row>
    <row r="81" spans="1:14" ht="15" customHeight="1" x14ac:dyDescent="0.3">
      <c r="A81" s="132" t="s">
        <v>984</v>
      </c>
      <c r="B81" s="133"/>
      <c r="C81" s="134"/>
      <c r="D81" s="135">
        <v>1</v>
      </c>
      <c r="E81" s="136">
        <v>9114.112799999999</v>
      </c>
      <c r="F81" s="163">
        <f t="shared" si="9"/>
        <v>109369.35359999999</v>
      </c>
      <c r="G81" s="137">
        <v>0</v>
      </c>
      <c r="H81" s="137">
        <f t="shared" si="10"/>
        <v>1519.0187999999998</v>
      </c>
      <c r="I81" s="137">
        <f t="shared" si="11"/>
        <v>14982.103232876711</v>
      </c>
      <c r="J81" s="137">
        <v>0</v>
      </c>
      <c r="K81" s="137">
        <v>0</v>
      </c>
      <c r="L81" s="137">
        <f t="shared" si="12"/>
        <v>12030.628895999998</v>
      </c>
      <c r="M81" s="164">
        <f t="shared" si="13"/>
        <v>137901.10452887672</v>
      </c>
      <c r="N81" s="2"/>
    </row>
    <row r="82" spans="1:14" ht="15" customHeight="1" x14ac:dyDescent="0.3">
      <c r="A82" s="132" t="s">
        <v>985</v>
      </c>
      <c r="B82" s="133"/>
      <c r="C82" s="134"/>
      <c r="D82" s="135"/>
      <c r="E82" s="136">
        <v>0</v>
      </c>
      <c r="F82" s="163">
        <f t="shared" si="9"/>
        <v>0</v>
      </c>
      <c r="G82" s="137">
        <v>0</v>
      </c>
      <c r="H82" s="137">
        <f t="shared" si="10"/>
        <v>0</v>
      </c>
      <c r="I82" s="137">
        <f t="shared" si="11"/>
        <v>0</v>
      </c>
      <c r="J82" s="137">
        <v>0</v>
      </c>
      <c r="K82" s="137">
        <v>0</v>
      </c>
      <c r="L82" s="137">
        <f t="shared" si="12"/>
        <v>0</v>
      </c>
      <c r="M82" s="164">
        <f t="shared" si="13"/>
        <v>0</v>
      </c>
      <c r="N82" s="2"/>
    </row>
    <row r="83" spans="1:14" ht="15" customHeight="1" x14ac:dyDescent="0.3">
      <c r="A83" s="132" t="s">
        <v>986</v>
      </c>
      <c r="B83" s="133"/>
      <c r="C83" s="134"/>
      <c r="D83" s="135">
        <v>1</v>
      </c>
      <c r="E83" s="136">
        <v>5391.2456000000002</v>
      </c>
      <c r="F83" s="163">
        <f t="shared" si="9"/>
        <v>64694.947200000002</v>
      </c>
      <c r="G83" s="137">
        <v>0</v>
      </c>
      <c r="H83" s="137">
        <f t="shared" si="10"/>
        <v>898.54093333333344</v>
      </c>
      <c r="I83" s="137">
        <f t="shared" si="11"/>
        <v>8862.3215342465755</v>
      </c>
      <c r="J83" s="137">
        <v>0</v>
      </c>
      <c r="K83" s="137">
        <v>0</v>
      </c>
      <c r="L83" s="137">
        <f t="shared" si="12"/>
        <v>7116.4441919999999</v>
      </c>
      <c r="M83" s="164">
        <f t="shared" si="13"/>
        <v>81572.253859579898</v>
      </c>
      <c r="N83" s="2"/>
    </row>
    <row r="84" spans="1:14" x14ac:dyDescent="0.3">
      <c r="A84" s="132" t="s">
        <v>987</v>
      </c>
      <c r="B84" s="133"/>
      <c r="C84" s="134"/>
      <c r="D84" s="135">
        <v>1</v>
      </c>
      <c r="E84" s="136">
        <v>8665.7272000000012</v>
      </c>
      <c r="F84" s="163">
        <f t="shared" si="9"/>
        <v>103988.72640000001</v>
      </c>
      <c r="G84" s="137">
        <v>0</v>
      </c>
      <c r="H84" s="137">
        <f t="shared" si="10"/>
        <v>1444.287866666667</v>
      </c>
      <c r="I84" s="137">
        <f t="shared" si="11"/>
        <v>14245.031013698634</v>
      </c>
      <c r="J84" s="137">
        <v>0</v>
      </c>
      <c r="K84" s="137">
        <v>0</v>
      </c>
      <c r="L84" s="137">
        <f t="shared" si="12"/>
        <v>11438.759904000002</v>
      </c>
      <c r="M84" s="164">
        <f t="shared" si="13"/>
        <v>131116.80518436531</v>
      </c>
      <c r="N84" s="2"/>
    </row>
    <row r="85" spans="1:14" ht="15" customHeight="1" x14ac:dyDescent="0.3">
      <c r="A85" s="132" t="s">
        <v>988</v>
      </c>
      <c r="B85" s="133"/>
      <c r="C85" s="134"/>
      <c r="D85" s="135"/>
      <c r="E85" s="136">
        <v>0</v>
      </c>
      <c r="F85" s="163">
        <f t="shared" si="9"/>
        <v>0</v>
      </c>
      <c r="G85" s="137">
        <v>0</v>
      </c>
      <c r="H85" s="137">
        <f t="shared" si="10"/>
        <v>0</v>
      </c>
      <c r="I85" s="137">
        <f t="shared" si="11"/>
        <v>0</v>
      </c>
      <c r="J85" s="137">
        <v>0</v>
      </c>
      <c r="K85" s="137">
        <v>0</v>
      </c>
      <c r="L85" s="137">
        <f t="shared" si="12"/>
        <v>0</v>
      </c>
      <c r="M85" s="164">
        <f t="shared" si="13"/>
        <v>0</v>
      </c>
      <c r="N85" s="2"/>
    </row>
    <row r="86" spans="1:14" ht="15" customHeight="1" x14ac:dyDescent="0.3">
      <c r="A86" s="132" t="s">
        <v>989</v>
      </c>
      <c r="B86" s="133"/>
      <c r="C86" s="134"/>
      <c r="D86" s="135">
        <v>1</v>
      </c>
      <c r="E86" s="136">
        <v>8635.9416000000001</v>
      </c>
      <c r="F86" s="163">
        <f t="shared" si="9"/>
        <v>103631.29920000001</v>
      </c>
      <c r="G86" s="137">
        <v>0</v>
      </c>
      <c r="H86" s="137">
        <f t="shared" si="10"/>
        <v>1439.3236000000002</v>
      </c>
      <c r="I86" s="137">
        <f t="shared" si="11"/>
        <v>14196.068383561644</v>
      </c>
      <c r="J86" s="137">
        <v>0</v>
      </c>
      <c r="K86" s="137">
        <v>0</v>
      </c>
      <c r="L86" s="137">
        <f t="shared" si="12"/>
        <v>11399.442912</v>
      </c>
      <c r="M86" s="164">
        <f t="shared" si="13"/>
        <v>130666.13409556166</v>
      </c>
      <c r="N86" s="2"/>
    </row>
    <row r="87" spans="1:14" ht="15" customHeight="1" x14ac:dyDescent="0.3">
      <c r="A87" s="132" t="s">
        <v>990</v>
      </c>
      <c r="B87" s="133"/>
      <c r="C87" s="134"/>
      <c r="D87" s="135">
        <v>5</v>
      </c>
      <c r="E87" s="136">
        <v>5921.4375999999993</v>
      </c>
      <c r="F87" s="163">
        <f t="shared" si="9"/>
        <v>355286.25599999994</v>
      </c>
      <c r="G87" s="137">
        <v>0</v>
      </c>
      <c r="H87" s="137">
        <f t="shared" si="10"/>
        <v>4934.5313333333324</v>
      </c>
      <c r="I87" s="137">
        <f t="shared" si="11"/>
        <v>48669.350136986293</v>
      </c>
      <c r="J87" s="137">
        <v>0</v>
      </c>
      <c r="K87" s="137">
        <v>0</v>
      </c>
      <c r="L87" s="137">
        <f t="shared" si="12"/>
        <v>39081.488159999994</v>
      </c>
      <c r="M87" s="164">
        <f t="shared" si="13"/>
        <v>447971.62563031958</v>
      </c>
      <c r="N87" s="2"/>
    </row>
    <row r="88" spans="1:14" ht="15" customHeight="1" x14ac:dyDescent="0.3">
      <c r="A88" s="132" t="s">
        <v>991</v>
      </c>
      <c r="B88" s="133"/>
      <c r="C88" s="134"/>
      <c r="D88" s="135"/>
      <c r="E88" s="136">
        <v>0</v>
      </c>
      <c r="F88" s="163">
        <f t="shared" si="9"/>
        <v>0</v>
      </c>
      <c r="G88" s="137">
        <v>0</v>
      </c>
      <c r="H88" s="137">
        <f t="shared" si="10"/>
        <v>0</v>
      </c>
      <c r="I88" s="137">
        <f t="shared" si="11"/>
        <v>0</v>
      </c>
      <c r="J88" s="137">
        <v>0</v>
      </c>
      <c r="K88" s="137">
        <v>0</v>
      </c>
      <c r="L88" s="137">
        <f t="shared" si="12"/>
        <v>0</v>
      </c>
      <c r="M88" s="164">
        <f t="shared" si="13"/>
        <v>0</v>
      </c>
      <c r="N88" s="2"/>
    </row>
    <row r="89" spans="1:14" ht="15" customHeight="1" x14ac:dyDescent="0.3">
      <c r="A89" s="132" t="s">
        <v>992</v>
      </c>
      <c r="B89" s="133"/>
      <c r="C89" s="134"/>
      <c r="D89" s="135">
        <v>1</v>
      </c>
      <c r="E89" s="136">
        <v>8524.8799999999992</v>
      </c>
      <c r="F89" s="163">
        <f t="shared" si="9"/>
        <v>102298.56</v>
      </c>
      <c r="G89" s="137">
        <v>0</v>
      </c>
      <c r="H89" s="137">
        <f t="shared" si="10"/>
        <v>1420.8133333333333</v>
      </c>
      <c r="I89" s="137">
        <f t="shared" si="11"/>
        <v>14013.501369863014</v>
      </c>
      <c r="J89" s="137">
        <v>0</v>
      </c>
      <c r="K89" s="137">
        <v>0</v>
      </c>
      <c r="L89" s="137">
        <f t="shared" si="12"/>
        <v>11252.8416</v>
      </c>
      <c r="M89" s="164">
        <f t="shared" si="13"/>
        <v>128985.71630319634</v>
      </c>
      <c r="N89" s="2"/>
    </row>
    <row r="90" spans="1:14" ht="15" customHeight="1" x14ac:dyDescent="0.3">
      <c r="A90" s="132" t="s">
        <v>993</v>
      </c>
      <c r="B90" s="133"/>
      <c r="C90" s="134"/>
      <c r="D90" s="135"/>
      <c r="E90" s="136">
        <v>0</v>
      </c>
      <c r="F90" s="163">
        <f t="shared" si="9"/>
        <v>0</v>
      </c>
      <c r="G90" s="137">
        <v>0</v>
      </c>
      <c r="H90" s="137">
        <f t="shared" si="10"/>
        <v>0</v>
      </c>
      <c r="I90" s="137">
        <f t="shared" si="11"/>
        <v>0</v>
      </c>
      <c r="J90" s="137">
        <v>0</v>
      </c>
      <c r="K90" s="137">
        <v>0</v>
      </c>
      <c r="L90" s="137">
        <f t="shared" si="12"/>
        <v>0</v>
      </c>
      <c r="M90" s="164">
        <f t="shared" si="13"/>
        <v>0</v>
      </c>
      <c r="N90" s="2"/>
    </row>
    <row r="91" spans="1:14" ht="15" customHeight="1" x14ac:dyDescent="0.3">
      <c r="A91" s="132" t="s">
        <v>994</v>
      </c>
      <c r="B91" s="133"/>
      <c r="C91" s="134"/>
      <c r="D91" s="135">
        <v>1</v>
      </c>
      <c r="E91" s="136">
        <v>9275.2296000000006</v>
      </c>
      <c r="F91" s="163">
        <f t="shared" si="9"/>
        <v>111302.75520000001</v>
      </c>
      <c r="G91" s="137">
        <v>0</v>
      </c>
      <c r="H91" s="137">
        <f t="shared" si="10"/>
        <v>1545.8716000000002</v>
      </c>
      <c r="I91" s="137">
        <f t="shared" si="11"/>
        <v>15246.95276712329</v>
      </c>
      <c r="J91" s="137">
        <v>0</v>
      </c>
      <c r="K91" s="137">
        <v>0</v>
      </c>
      <c r="L91" s="137">
        <f t="shared" si="12"/>
        <v>12243.303072000001</v>
      </c>
      <c r="M91" s="164">
        <f t="shared" si="13"/>
        <v>140338.8826391233</v>
      </c>
      <c r="N91" s="2"/>
    </row>
    <row r="92" spans="1:14" ht="15" customHeight="1" x14ac:dyDescent="0.3">
      <c r="A92" s="132" t="s">
        <v>995</v>
      </c>
      <c r="B92" s="133"/>
      <c r="C92" s="134"/>
      <c r="D92" s="135">
        <v>1</v>
      </c>
      <c r="E92" s="136">
        <v>9254.8976000000002</v>
      </c>
      <c r="F92" s="163">
        <f t="shared" si="9"/>
        <v>111058.7712</v>
      </c>
      <c r="G92" s="137">
        <v>0</v>
      </c>
      <c r="H92" s="137">
        <f t="shared" si="10"/>
        <v>1542.4829333333334</v>
      </c>
      <c r="I92" s="137">
        <f t="shared" si="11"/>
        <v>15213.530301369863</v>
      </c>
      <c r="J92" s="137">
        <v>0</v>
      </c>
      <c r="K92" s="137">
        <v>0</v>
      </c>
      <c r="L92" s="137">
        <f t="shared" si="12"/>
        <v>12216.464832000001</v>
      </c>
      <c r="M92" s="164">
        <f t="shared" si="13"/>
        <v>140031.24926670321</v>
      </c>
      <c r="N92" s="2"/>
    </row>
    <row r="93" spans="1:14" ht="15" customHeight="1" x14ac:dyDescent="0.3">
      <c r="A93" s="132" t="s">
        <v>996</v>
      </c>
      <c r="B93" s="133"/>
      <c r="C93" s="134"/>
      <c r="D93" s="135"/>
      <c r="E93" s="136">
        <v>0</v>
      </c>
      <c r="F93" s="163">
        <f t="shared" ref="F93:F138" si="14">D93*E93*12</f>
        <v>0</v>
      </c>
      <c r="G93" s="137">
        <v>0</v>
      </c>
      <c r="H93" s="137">
        <f t="shared" ref="H93:H139" si="15">F93/360*20*25%</f>
        <v>0</v>
      </c>
      <c r="I93" s="137">
        <f t="shared" ref="I93:I139" si="16">F93/365*50</f>
        <v>0</v>
      </c>
      <c r="J93" s="137">
        <v>0</v>
      </c>
      <c r="K93" s="137">
        <v>0</v>
      </c>
      <c r="L93" s="137">
        <f t="shared" ref="L93:L139" si="17">E93*0.11*D93*12</f>
        <v>0</v>
      </c>
      <c r="M93" s="164">
        <f t="shared" ref="M93:M139" si="18">SUM(F93:L93)</f>
        <v>0</v>
      </c>
      <c r="N93" s="2"/>
    </row>
    <row r="94" spans="1:14" ht="15" customHeight="1" x14ac:dyDescent="0.3">
      <c r="A94" s="132" t="s">
        <v>997</v>
      </c>
      <c r="B94" s="133"/>
      <c r="C94" s="134"/>
      <c r="D94" s="135">
        <v>1</v>
      </c>
      <c r="E94" s="136">
        <v>11407.6872</v>
      </c>
      <c r="F94" s="163">
        <f t="shared" si="14"/>
        <v>136892.2464</v>
      </c>
      <c r="G94" s="137">
        <v>0</v>
      </c>
      <c r="H94" s="137">
        <f t="shared" si="15"/>
        <v>1901.2811999999999</v>
      </c>
      <c r="I94" s="137">
        <f t="shared" si="16"/>
        <v>18752.362520547944</v>
      </c>
      <c r="J94" s="137">
        <v>0</v>
      </c>
      <c r="K94" s="137">
        <v>0</v>
      </c>
      <c r="L94" s="137">
        <f t="shared" si="17"/>
        <v>15058.147104000001</v>
      </c>
      <c r="M94" s="164">
        <f t="shared" si="18"/>
        <v>172604.03722454794</v>
      </c>
      <c r="N94" s="2"/>
    </row>
    <row r="95" spans="1:14" ht="15" customHeight="1" x14ac:dyDescent="0.3">
      <c r="A95" s="132" t="s">
        <v>1049</v>
      </c>
      <c r="B95" s="133"/>
      <c r="C95" s="134"/>
      <c r="D95" s="135">
        <v>1</v>
      </c>
      <c r="E95" s="136">
        <v>14544.2024</v>
      </c>
      <c r="F95" s="163">
        <f t="shared" si="14"/>
        <v>174530.42879999999</v>
      </c>
      <c r="G95" s="137">
        <v>0</v>
      </c>
      <c r="H95" s="137">
        <f t="shared" si="15"/>
        <v>2424.0337333333332</v>
      </c>
      <c r="I95" s="137">
        <f t="shared" si="16"/>
        <v>23908.277917808216</v>
      </c>
      <c r="J95" s="137">
        <v>0</v>
      </c>
      <c r="K95" s="137">
        <v>0</v>
      </c>
      <c r="L95" s="137">
        <f t="shared" si="17"/>
        <v>19198.347168</v>
      </c>
      <c r="M95" s="164">
        <f t="shared" si="18"/>
        <v>220061.08761914156</v>
      </c>
      <c r="N95" s="2"/>
    </row>
    <row r="96" spans="1:14" ht="15" customHeight="1" x14ac:dyDescent="0.3">
      <c r="A96" s="132" t="s">
        <v>998</v>
      </c>
      <c r="B96" s="133"/>
      <c r="C96" s="134"/>
      <c r="D96" s="135"/>
      <c r="E96" s="136">
        <v>0</v>
      </c>
      <c r="F96" s="163">
        <f t="shared" si="14"/>
        <v>0</v>
      </c>
      <c r="G96" s="137">
        <v>0</v>
      </c>
      <c r="H96" s="137">
        <f t="shared" si="15"/>
        <v>0</v>
      </c>
      <c r="I96" s="137">
        <f t="shared" si="16"/>
        <v>0</v>
      </c>
      <c r="J96" s="137">
        <v>0</v>
      </c>
      <c r="K96" s="137">
        <v>0</v>
      </c>
      <c r="L96" s="137">
        <f t="shared" si="17"/>
        <v>0</v>
      </c>
      <c r="M96" s="164">
        <f t="shared" si="18"/>
        <v>0</v>
      </c>
      <c r="N96" s="2"/>
    </row>
    <row r="97" spans="1:14" x14ac:dyDescent="0.3">
      <c r="A97" s="132" t="s">
        <v>999</v>
      </c>
      <c r="B97" s="133"/>
      <c r="C97" s="134"/>
      <c r="D97" s="135">
        <v>1</v>
      </c>
      <c r="E97" s="136">
        <v>11905.576800000001</v>
      </c>
      <c r="F97" s="163">
        <f t="shared" si="14"/>
        <v>142866.9216</v>
      </c>
      <c r="G97" s="137">
        <v>0</v>
      </c>
      <c r="H97" s="137">
        <f t="shared" si="15"/>
        <v>1984.2628</v>
      </c>
      <c r="I97" s="137">
        <f t="shared" si="16"/>
        <v>19570.811178082193</v>
      </c>
      <c r="J97" s="137">
        <v>0</v>
      </c>
      <c r="K97" s="137">
        <v>0</v>
      </c>
      <c r="L97" s="137">
        <f t="shared" si="17"/>
        <v>15715.361376000001</v>
      </c>
      <c r="M97" s="164">
        <f t="shared" si="18"/>
        <v>180137.35695408221</v>
      </c>
      <c r="N97" s="2"/>
    </row>
    <row r="98" spans="1:14" ht="15" customHeight="1" x14ac:dyDescent="0.3">
      <c r="A98" s="132" t="s">
        <v>1000</v>
      </c>
      <c r="B98" s="133"/>
      <c r="C98" s="134"/>
      <c r="D98" s="135">
        <v>1</v>
      </c>
      <c r="E98" s="136">
        <v>2740.3375999999998</v>
      </c>
      <c r="F98" s="163">
        <f t="shared" si="14"/>
        <v>32884.051200000002</v>
      </c>
      <c r="G98" s="137">
        <v>0</v>
      </c>
      <c r="H98" s="137">
        <f t="shared" si="15"/>
        <v>456.72293333333334</v>
      </c>
      <c r="I98" s="137">
        <f t="shared" si="16"/>
        <v>4504.6645479452063</v>
      </c>
      <c r="J98" s="137">
        <v>0</v>
      </c>
      <c r="K98" s="137">
        <v>0</v>
      </c>
      <c r="L98" s="137">
        <f t="shared" si="17"/>
        <v>3617.2456320000001</v>
      </c>
      <c r="M98" s="164">
        <f t="shared" si="18"/>
        <v>41462.684313278536</v>
      </c>
      <c r="N98" s="2"/>
    </row>
    <row r="99" spans="1:14" ht="15" customHeight="1" x14ac:dyDescent="0.3">
      <c r="A99" s="132" t="s">
        <v>1001</v>
      </c>
      <c r="B99" s="133"/>
      <c r="C99" s="134"/>
      <c r="D99" s="135"/>
      <c r="E99" s="136">
        <v>0</v>
      </c>
      <c r="F99" s="163">
        <f t="shared" si="14"/>
        <v>0</v>
      </c>
      <c r="G99" s="137">
        <v>0</v>
      </c>
      <c r="H99" s="137">
        <f t="shared" si="15"/>
        <v>0</v>
      </c>
      <c r="I99" s="137">
        <f t="shared" si="16"/>
        <v>0</v>
      </c>
      <c r="J99" s="137">
        <v>0</v>
      </c>
      <c r="K99" s="137">
        <v>0</v>
      </c>
      <c r="L99" s="137">
        <f t="shared" si="17"/>
        <v>0</v>
      </c>
      <c r="M99" s="164">
        <f t="shared" si="18"/>
        <v>0</v>
      </c>
      <c r="N99" s="2"/>
    </row>
    <row r="100" spans="1:14" ht="15" customHeight="1" x14ac:dyDescent="0.3">
      <c r="A100" s="132" t="s">
        <v>1002</v>
      </c>
      <c r="B100" s="133"/>
      <c r="C100" s="134"/>
      <c r="D100" s="135">
        <v>1</v>
      </c>
      <c r="E100" s="136">
        <v>14544.2024</v>
      </c>
      <c r="F100" s="163">
        <f t="shared" si="14"/>
        <v>174530.42879999999</v>
      </c>
      <c r="G100" s="137">
        <v>0</v>
      </c>
      <c r="H100" s="137">
        <f t="shared" si="15"/>
        <v>2424.0337333333332</v>
      </c>
      <c r="I100" s="137">
        <f t="shared" si="16"/>
        <v>23908.277917808216</v>
      </c>
      <c r="J100" s="137">
        <v>0</v>
      </c>
      <c r="K100" s="137">
        <v>0</v>
      </c>
      <c r="L100" s="137">
        <f t="shared" si="17"/>
        <v>19198.347168</v>
      </c>
      <c r="M100" s="164">
        <f t="shared" si="18"/>
        <v>220061.08761914156</v>
      </c>
      <c r="N100" s="2"/>
    </row>
    <row r="101" spans="1:14" ht="15" customHeight="1" x14ac:dyDescent="0.3">
      <c r="A101" s="132" t="s">
        <v>1034</v>
      </c>
      <c r="B101" s="133"/>
      <c r="C101" s="134"/>
      <c r="D101" s="135">
        <v>1</v>
      </c>
      <c r="E101" s="136">
        <v>8988.0855999999985</v>
      </c>
      <c r="F101" s="163">
        <f t="shared" si="14"/>
        <v>107857.02719999998</v>
      </c>
      <c r="G101" s="137">
        <v>0</v>
      </c>
      <c r="H101" s="137">
        <f t="shared" si="15"/>
        <v>1498.0142666666663</v>
      </c>
      <c r="I101" s="137">
        <f t="shared" si="16"/>
        <v>14774.935232876709</v>
      </c>
      <c r="J101" s="137">
        <v>0</v>
      </c>
      <c r="K101" s="137">
        <v>0</v>
      </c>
      <c r="L101" s="137">
        <f t="shared" si="17"/>
        <v>11864.272991999998</v>
      </c>
      <c r="M101" s="164">
        <f t="shared" si="18"/>
        <v>135994.24969154334</v>
      </c>
      <c r="N101" s="2"/>
    </row>
    <row r="102" spans="1:14" ht="15" customHeight="1" x14ac:dyDescent="0.3">
      <c r="A102" s="132" t="s">
        <v>1003</v>
      </c>
      <c r="B102" s="133"/>
      <c r="C102" s="134"/>
      <c r="D102" s="135">
        <v>1</v>
      </c>
      <c r="E102" s="136">
        <v>6812.6863999999996</v>
      </c>
      <c r="F102" s="163">
        <f t="shared" si="14"/>
        <v>81752.236799999999</v>
      </c>
      <c r="G102" s="137">
        <v>0</v>
      </c>
      <c r="H102" s="137">
        <f t="shared" si="15"/>
        <v>1135.4477333333332</v>
      </c>
      <c r="I102" s="137">
        <f t="shared" si="16"/>
        <v>11198.936547945204</v>
      </c>
      <c r="J102" s="137">
        <v>0</v>
      </c>
      <c r="K102" s="137">
        <v>0</v>
      </c>
      <c r="L102" s="137">
        <f t="shared" si="17"/>
        <v>8992.7460479999991</v>
      </c>
      <c r="M102" s="164">
        <f t="shared" si="18"/>
        <v>103079.36712927854</v>
      </c>
      <c r="N102" s="2"/>
    </row>
    <row r="103" spans="1:14" x14ac:dyDescent="0.3">
      <c r="A103" s="132" t="s">
        <v>1004</v>
      </c>
      <c r="B103" s="133"/>
      <c r="C103" s="134"/>
      <c r="D103" s="135"/>
      <c r="E103" s="136">
        <v>0</v>
      </c>
      <c r="F103" s="163">
        <f t="shared" si="14"/>
        <v>0</v>
      </c>
      <c r="G103" s="137">
        <v>0</v>
      </c>
      <c r="H103" s="137">
        <f t="shared" si="15"/>
        <v>0</v>
      </c>
      <c r="I103" s="137">
        <f t="shared" si="16"/>
        <v>0</v>
      </c>
      <c r="J103" s="137">
        <v>0</v>
      </c>
      <c r="K103" s="137">
        <v>0</v>
      </c>
      <c r="L103" s="137">
        <f t="shared" si="17"/>
        <v>0</v>
      </c>
      <c r="M103" s="164">
        <f t="shared" si="18"/>
        <v>0</v>
      </c>
      <c r="N103" s="2"/>
    </row>
    <row r="104" spans="1:14" x14ac:dyDescent="0.3">
      <c r="A104" s="132" t="s">
        <v>1005</v>
      </c>
      <c r="B104" s="133"/>
      <c r="C104" s="134"/>
      <c r="D104" s="135">
        <v>1</v>
      </c>
      <c r="E104" s="136">
        <v>18576.8544</v>
      </c>
      <c r="F104" s="163">
        <f t="shared" si="14"/>
        <v>222922.25280000002</v>
      </c>
      <c r="G104" s="137">
        <v>0</v>
      </c>
      <c r="H104" s="137">
        <f t="shared" si="15"/>
        <v>3096.1423999999997</v>
      </c>
      <c r="I104" s="137">
        <f t="shared" si="16"/>
        <v>30537.294904109593</v>
      </c>
      <c r="J104" s="137">
        <v>0</v>
      </c>
      <c r="K104" s="137">
        <v>0</v>
      </c>
      <c r="L104" s="137">
        <f t="shared" si="17"/>
        <v>24521.447808000001</v>
      </c>
      <c r="M104" s="164">
        <f t="shared" si="18"/>
        <v>281077.13791210961</v>
      </c>
      <c r="N104" s="2"/>
    </row>
    <row r="105" spans="1:14" ht="15" customHeight="1" x14ac:dyDescent="0.3">
      <c r="A105" s="132" t="s">
        <v>1006</v>
      </c>
      <c r="B105" s="133"/>
      <c r="C105" s="134"/>
      <c r="D105" s="135">
        <v>1</v>
      </c>
      <c r="E105" s="136">
        <v>10930.951200000001</v>
      </c>
      <c r="F105" s="163">
        <f t="shared" si="14"/>
        <v>131171.41440000001</v>
      </c>
      <c r="G105" s="137">
        <v>0</v>
      </c>
      <c r="H105" s="137">
        <f t="shared" si="15"/>
        <v>1821.8252000000002</v>
      </c>
      <c r="I105" s="137">
        <f t="shared" si="16"/>
        <v>17968.686904109589</v>
      </c>
      <c r="J105" s="137">
        <v>0</v>
      </c>
      <c r="K105" s="137">
        <v>0</v>
      </c>
      <c r="L105" s="137">
        <f t="shared" si="17"/>
        <v>14428.855584000003</v>
      </c>
      <c r="M105" s="164">
        <f t="shared" si="18"/>
        <v>165390.78208810958</v>
      </c>
      <c r="N105" s="2"/>
    </row>
    <row r="106" spans="1:14" x14ac:dyDescent="0.3">
      <c r="A106" s="132" t="s">
        <v>1007</v>
      </c>
      <c r="B106" s="133"/>
      <c r="C106" s="134"/>
      <c r="D106" s="135"/>
      <c r="E106" s="136">
        <v>0</v>
      </c>
      <c r="F106" s="163">
        <f t="shared" si="14"/>
        <v>0</v>
      </c>
      <c r="G106" s="137">
        <v>0</v>
      </c>
      <c r="H106" s="137">
        <f t="shared" si="15"/>
        <v>0</v>
      </c>
      <c r="I106" s="137">
        <f t="shared" si="16"/>
        <v>0</v>
      </c>
      <c r="J106" s="137">
        <v>0</v>
      </c>
      <c r="K106" s="137">
        <v>0</v>
      </c>
      <c r="L106" s="137">
        <f t="shared" si="17"/>
        <v>0</v>
      </c>
      <c r="M106" s="164">
        <f t="shared" si="18"/>
        <v>0</v>
      </c>
      <c r="N106" s="2"/>
    </row>
    <row r="107" spans="1:14" ht="15" customHeight="1" x14ac:dyDescent="0.3">
      <c r="A107" s="132" t="s">
        <v>1008</v>
      </c>
      <c r="B107" s="133"/>
      <c r="C107" s="134"/>
      <c r="D107" s="135">
        <v>1</v>
      </c>
      <c r="E107" s="136">
        <v>6367.3791999999994</v>
      </c>
      <c r="F107" s="163">
        <f t="shared" si="14"/>
        <v>76408.550399999993</v>
      </c>
      <c r="G107" s="137">
        <v>0</v>
      </c>
      <c r="H107" s="137">
        <f t="shared" si="15"/>
        <v>1061.2298666666666</v>
      </c>
      <c r="I107" s="137">
        <f t="shared" si="16"/>
        <v>10466.924712328766</v>
      </c>
      <c r="J107" s="137">
        <v>0</v>
      </c>
      <c r="K107" s="137">
        <v>0</v>
      </c>
      <c r="L107" s="137">
        <f t="shared" si="17"/>
        <v>8404.9405439999991</v>
      </c>
      <c r="M107" s="164">
        <f t="shared" si="18"/>
        <v>96341.645522995415</v>
      </c>
      <c r="N107" s="2"/>
    </row>
    <row r="108" spans="1:14" ht="15" customHeight="1" x14ac:dyDescent="0.3">
      <c r="A108" s="132" t="s">
        <v>1009</v>
      </c>
      <c r="B108" s="133"/>
      <c r="C108" s="134"/>
      <c r="D108" s="135">
        <v>1</v>
      </c>
      <c r="E108" s="136">
        <v>7848.3703999999998</v>
      </c>
      <c r="F108" s="163">
        <f t="shared" si="14"/>
        <v>94180.444799999997</v>
      </c>
      <c r="G108" s="137">
        <v>0</v>
      </c>
      <c r="H108" s="137">
        <f t="shared" si="15"/>
        <v>1308.0617333333334</v>
      </c>
      <c r="I108" s="137">
        <f t="shared" si="16"/>
        <v>12901.430794520547</v>
      </c>
      <c r="J108" s="137">
        <v>0</v>
      </c>
      <c r="K108" s="137">
        <v>0</v>
      </c>
      <c r="L108" s="137">
        <f t="shared" si="17"/>
        <v>10359.848927999999</v>
      </c>
      <c r="M108" s="164">
        <f t="shared" si="18"/>
        <v>118749.78625585389</v>
      </c>
      <c r="N108" s="2"/>
    </row>
    <row r="109" spans="1:14" ht="15" customHeight="1" x14ac:dyDescent="0.3">
      <c r="A109" s="132" t="s">
        <v>1010</v>
      </c>
      <c r="B109" s="133"/>
      <c r="C109" s="134"/>
      <c r="D109" s="135">
        <v>1</v>
      </c>
      <c r="E109" s="136">
        <v>7211.7864</v>
      </c>
      <c r="F109" s="163">
        <f t="shared" si="14"/>
        <v>86541.436799999996</v>
      </c>
      <c r="G109" s="137">
        <v>0</v>
      </c>
      <c r="H109" s="137">
        <f t="shared" si="15"/>
        <v>1201.9643999999998</v>
      </c>
      <c r="I109" s="137">
        <f t="shared" si="16"/>
        <v>11854.991342465753</v>
      </c>
      <c r="J109" s="137">
        <v>0</v>
      </c>
      <c r="K109" s="137">
        <v>0</v>
      </c>
      <c r="L109" s="137">
        <f t="shared" si="17"/>
        <v>9519.5580480000008</v>
      </c>
      <c r="M109" s="164">
        <f t="shared" si="18"/>
        <v>109117.95059046576</v>
      </c>
      <c r="N109" s="2"/>
    </row>
    <row r="110" spans="1:14" ht="15" customHeight="1" x14ac:dyDescent="0.3">
      <c r="A110" s="132" t="s">
        <v>1011</v>
      </c>
      <c r="B110" s="133"/>
      <c r="C110" s="134"/>
      <c r="D110" s="135"/>
      <c r="E110" s="136">
        <v>0</v>
      </c>
      <c r="F110" s="163">
        <f t="shared" si="14"/>
        <v>0</v>
      </c>
      <c r="G110" s="137">
        <v>0</v>
      </c>
      <c r="H110" s="137">
        <f t="shared" si="15"/>
        <v>0</v>
      </c>
      <c r="I110" s="137">
        <f t="shared" si="16"/>
        <v>0</v>
      </c>
      <c r="J110" s="137">
        <v>0</v>
      </c>
      <c r="K110" s="137">
        <v>0</v>
      </c>
      <c r="L110" s="137">
        <f t="shared" si="17"/>
        <v>0</v>
      </c>
      <c r="M110" s="164">
        <f t="shared" si="18"/>
        <v>0</v>
      </c>
      <c r="N110" s="2"/>
    </row>
    <row r="111" spans="1:14" ht="15" customHeight="1" x14ac:dyDescent="0.3">
      <c r="A111" s="132" t="s">
        <v>1012</v>
      </c>
      <c r="B111" s="133"/>
      <c r="C111" s="134"/>
      <c r="D111" s="135">
        <v>26</v>
      </c>
      <c r="E111" s="136">
        <v>8660.3087999999989</v>
      </c>
      <c r="F111" s="163">
        <f t="shared" si="14"/>
        <v>2702016.3455999997</v>
      </c>
      <c r="G111" s="137">
        <v>0</v>
      </c>
      <c r="H111" s="137">
        <f t="shared" si="15"/>
        <v>37528.004799999995</v>
      </c>
      <c r="I111" s="137">
        <f t="shared" si="16"/>
        <v>370139.22542465746</v>
      </c>
      <c r="J111" s="137">
        <v>0</v>
      </c>
      <c r="K111" s="137">
        <v>0</v>
      </c>
      <c r="L111" s="137">
        <f t="shared" si="17"/>
        <v>297221.79801599996</v>
      </c>
      <c r="M111" s="164">
        <f t="shared" si="18"/>
        <v>3406905.3738406575</v>
      </c>
      <c r="N111" s="2"/>
    </row>
    <row r="112" spans="1:14" ht="15" customHeight="1" x14ac:dyDescent="0.3">
      <c r="A112" s="132" t="s">
        <v>1013</v>
      </c>
      <c r="B112" s="133"/>
      <c r="C112" s="134"/>
      <c r="D112" s="135">
        <v>1</v>
      </c>
      <c r="E112" s="136">
        <v>8660.3087999999989</v>
      </c>
      <c r="F112" s="163">
        <f t="shared" si="14"/>
        <v>103923.70559999999</v>
      </c>
      <c r="G112" s="137">
        <v>0</v>
      </c>
      <c r="H112" s="137">
        <f t="shared" si="15"/>
        <v>1443.3847999999998</v>
      </c>
      <c r="I112" s="137">
        <f t="shared" si="16"/>
        <v>14236.124054794518</v>
      </c>
      <c r="J112" s="137">
        <v>0</v>
      </c>
      <c r="K112" s="137">
        <v>0</v>
      </c>
      <c r="L112" s="137">
        <f t="shared" si="17"/>
        <v>11431.607615999998</v>
      </c>
      <c r="M112" s="164">
        <f t="shared" si="18"/>
        <v>131034.8220707945</v>
      </c>
      <c r="N112" s="2"/>
    </row>
    <row r="113" spans="1:14" x14ac:dyDescent="0.3">
      <c r="A113" s="132" t="s">
        <v>1014</v>
      </c>
      <c r="B113" s="133"/>
      <c r="C113" s="134"/>
      <c r="D113" s="135">
        <v>2</v>
      </c>
      <c r="E113" s="136">
        <v>11539.9128</v>
      </c>
      <c r="F113" s="163">
        <f t="shared" si="14"/>
        <v>276957.90720000002</v>
      </c>
      <c r="G113" s="137">
        <v>0</v>
      </c>
      <c r="H113" s="137">
        <f t="shared" si="15"/>
        <v>3846.6376</v>
      </c>
      <c r="I113" s="137">
        <f t="shared" si="16"/>
        <v>37939.439342465754</v>
      </c>
      <c r="J113" s="137">
        <v>0</v>
      </c>
      <c r="K113" s="137">
        <v>0</v>
      </c>
      <c r="L113" s="137">
        <f t="shared" si="17"/>
        <v>30465.369791999998</v>
      </c>
      <c r="M113" s="164">
        <f t="shared" si="18"/>
        <v>349209.35393446579</v>
      </c>
      <c r="N113" s="2"/>
    </row>
    <row r="114" spans="1:14" x14ac:dyDescent="0.3">
      <c r="A114" s="132" t="s">
        <v>1015</v>
      </c>
      <c r="B114" s="133"/>
      <c r="C114" s="134"/>
      <c r="D114" s="135">
        <v>1</v>
      </c>
      <c r="E114" s="136">
        <v>13851.4272</v>
      </c>
      <c r="F114" s="163">
        <f t="shared" si="14"/>
        <v>166217.12640000001</v>
      </c>
      <c r="G114" s="137">
        <v>0</v>
      </c>
      <c r="H114" s="137">
        <f t="shared" si="15"/>
        <v>2308.5712000000003</v>
      </c>
      <c r="I114" s="137">
        <f t="shared" si="16"/>
        <v>22769.469369863014</v>
      </c>
      <c r="J114" s="137">
        <v>0</v>
      </c>
      <c r="K114" s="137">
        <v>0</v>
      </c>
      <c r="L114" s="137">
        <f t="shared" si="17"/>
        <v>18283.883903999998</v>
      </c>
      <c r="M114" s="164">
        <f t="shared" si="18"/>
        <v>209579.05087386302</v>
      </c>
      <c r="N114" s="2"/>
    </row>
    <row r="115" spans="1:14" ht="15" customHeight="1" x14ac:dyDescent="0.3">
      <c r="A115" s="132" t="s">
        <v>1016</v>
      </c>
      <c r="B115" s="133"/>
      <c r="C115" s="134"/>
      <c r="D115" s="135">
        <v>1</v>
      </c>
      <c r="E115" s="136">
        <v>20411.4872</v>
      </c>
      <c r="F115" s="163">
        <f t="shared" si="14"/>
        <v>244937.84639999998</v>
      </c>
      <c r="G115" s="137">
        <v>0</v>
      </c>
      <c r="H115" s="137">
        <f t="shared" si="15"/>
        <v>3401.9145333333331</v>
      </c>
      <c r="I115" s="137">
        <f t="shared" si="16"/>
        <v>33553.129643835615</v>
      </c>
      <c r="J115" s="137">
        <v>0</v>
      </c>
      <c r="K115" s="137">
        <v>0</v>
      </c>
      <c r="L115" s="137">
        <f t="shared" si="17"/>
        <v>26943.163103999999</v>
      </c>
      <c r="M115" s="164">
        <f t="shared" si="18"/>
        <v>308836.05368116888</v>
      </c>
      <c r="N115" s="2"/>
    </row>
    <row r="116" spans="1:14" ht="15" customHeight="1" x14ac:dyDescent="0.3">
      <c r="A116" s="132" t="s">
        <v>1017</v>
      </c>
      <c r="B116" s="133"/>
      <c r="C116" s="134"/>
      <c r="D116" s="135"/>
      <c r="E116" s="136">
        <v>0</v>
      </c>
      <c r="F116" s="163">
        <f t="shared" si="14"/>
        <v>0</v>
      </c>
      <c r="G116" s="137">
        <v>0</v>
      </c>
      <c r="H116" s="137">
        <f t="shared" si="15"/>
        <v>0</v>
      </c>
      <c r="I116" s="137">
        <f t="shared" si="16"/>
        <v>0</v>
      </c>
      <c r="J116" s="137">
        <v>0</v>
      </c>
      <c r="K116" s="137">
        <v>0</v>
      </c>
      <c r="L116" s="137">
        <f t="shared" si="17"/>
        <v>0</v>
      </c>
      <c r="M116" s="164">
        <f t="shared" si="18"/>
        <v>0</v>
      </c>
      <c r="N116" s="2"/>
    </row>
    <row r="117" spans="1:14" ht="15" customHeight="1" x14ac:dyDescent="0.3">
      <c r="A117" s="132" t="s">
        <v>1018</v>
      </c>
      <c r="B117" s="133"/>
      <c r="C117" s="134"/>
      <c r="D117" s="135">
        <v>1</v>
      </c>
      <c r="E117" s="136">
        <v>11407.6872</v>
      </c>
      <c r="F117" s="163">
        <f t="shared" si="14"/>
        <v>136892.2464</v>
      </c>
      <c r="G117" s="137">
        <v>0</v>
      </c>
      <c r="H117" s="137">
        <f t="shared" si="15"/>
        <v>1901.2811999999999</v>
      </c>
      <c r="I117" s="137">
        <f t="shared" si="16"/>
        <v>18752.362520547944</v>
      </c>
      <c r="J117" s="137">
        <v>0</v>
      </c>
      <c r="K117" s="137">
        <v>0</v>
      </c>
      <c r="L117" s="137">
        <f t="shared" si="17"/>
        <v>15058.147104000001</v>
      </c>
      <c r="M117" s="164">
        <f t="shared" si="18"/>
        <v>172604.03722454794</v>
      </c>
      <c r="N117" s="2"/>
    </row>
    <row r="118" spans="1:14" ht="15" customHeight="1" x14ac:dyDescent="0.3">
      <c r="A118" s="132" t="s">
        <v>1019</v>
      </c>
      <c r="B118" s="133"/>
      <c r="C118" s="134"/>
      <c r="D118" s="135">
        <v>3</v>
      </c>
      <c r="E118" s="136">
        <v>9093.0112000000008</v>
      </c>
      <c r="F118" s="163">
        <f t="shared" si="14"/>
        <v>327348.40320000006</v>
      </c>
      <c r="G118" s="137">
        <v>0</v>
      </c>
      <c r="H118" s="137">
        <f t="shared" si="15"/>
        <v>4546.5056000000013</v>
      </c>
      <c r="I118" s="137">
        <f t="shared" si="16"/>
        <v>44842.247013698638</v>
      </c>
      <c r="J118" s="137">
        <v>0</v>
      </c>
      <c r="K118" s="137">
        <v>0</v>
      </c>
      <c r="L118" s="137">
        <f t="shared" si="17"/>
        <v>36008.324352000003</v>
      </c>
      <c r="M118" s="164">
        <f t="shared" si="18"/>
        <v>412745.48016569868</v>
      </c>
      <c r="N118" s="2"/>
    </row>
    <row r="119" spans="1:14" ht="15" customHeight="1" x14ac:dyDescent="0.3">
      <c r="A119" s="132" t="s">
        <v>1020</v>
      </c>
      <c r="B119" s="133"/>
      <c r="C119" s="134"/>
      <c r="D119" s="135"/>
      <c r="E119" s="136">
        <v>0</v>
      </c>
      <c r="F119" s="163">
        <f t="shared" si="14"/>
        <v>0</v>
      </c>
      <c r="G119" s="137">
        <v>0</v>
      </c>
      <c r="H119" s="137">
        <f t="shared" si="15"/>
        <v>0</v>
      </c>
      <c r="I119" s="137">
        <f t="shared" si="16"/>
        <v>0</v>
      </c>
      <c r="J119" s="137">
        <v>0</v>
      </c>
      <c r="K119" s="137">
        <v>0</v>
      </c>
      <c r="L119" s="137">
        <f t="shared" si="17"/>
        <v>0</v>
      </c>
      <c r="M119" s="164">
        <f t="shared" si="18"/>
        <v>0</v>
      </c>
      <c r="N119" s="2"/>
    </row>
    <row r="120" spans="1:14" ht="15" customHeight="1" x14ac:dyDescent="0.3">
      <c r="A120" s="132" t="s">
        <v>1021</v>
      </c>
      <c r="B120" s="133"/>
      <c r="C120" s="134"/>
      <c r="D120" s="135">
        <v>1</v>
      </c>
      <c r="E120" s="136">
        <v>7598.4063999999998</v>
      </c>
      <c r="F120" s="163">
        <f t="shared" si="14"/>
        <v>91180.876799999998</v>
      </c>
      <c r="G120" s="137">
        <v>0</v>
      </c>
      <c r="H120" s="137">
        <f t="shared" si="15"/>
        <v>1266.4010666666668</v>
      </c>
      <c r="I120" s="137">
        <f t="shared" si="16"/>
        <v>12490.53106849315</v>
      </c>
      <c r="J120" s="137">
        <v>0</v>
      </c>
      <c r="K120" s="137">
        <v>0</v>
      </c>
      <c r="L120" s="137">
        <f t="shared" si="17"/>
        <v>10029.896448</v>
      </c>
      <c r="M120" s="164">
        <f t="shared" si="18"/>
        <v>114967.70538315982</v>
      </c>
      <c r="N120" s="2"/>
    </row>
    <row r="121" spans="1:14" ht="15" customHeight="1" x14ac:dyDescent="0.3">
      <c r="A121" s="132" t="s">
        <v>1022</v>
      </c>
      <c r="B121" s="133"/>
      <c r="C121" s="134"/>
      <c r="D121" s="135">
        <v>1</v>
      </c>
      <c r="E121" s="136">
        <v>7783.5575999999992</v>
      </c>
      <c r="F121" s="163">
        <f t="shared" si="14"/>
        <v>93402.691199999987</v>
      </c>
      <c r="G121" s="137">
        <v>0</v>
      </c>
      <c r="H121" s="137">
        <f t="shared" si="15"/>
        <v>1297.2595999999999</v>
      </c>
      <c r="I121" s="137">
        <f t="shared" si="16"/>
        <v>12794.889205479451</v>
      </c>
      <c r="J121" s="137">
        <v>0</v>
      </c>
      <c r="K121" s="137">
        <v>0</v>
      </c>
      <c r="L121" s="137">
        <f t="shared" si="17"/>
        <v>10274.296031999998</v>
      </c>
      <c r="M121" s="164">
        <f t="shared" si="18"/>
        <v>117769.13603747945</v>
      </c>
      <c r="N121" s="2"/>
    </row>
    <row r="122" spans="1:14" x14ac:dyDescent="0.3">
      <c r="A122" s="132" t="s">
        <v>1023</v>
      </c>
      <c r="B122" s="133"/>
      <c r="C122" s="134"/>
      <c r="D122" s="135">
        <v>1</v>
      </c>
      <c r="E122" s="136">
        <v>9293.720800000001</v>
      </c>
      <c r="F122" s="163">
        <f t="shared" si="14"/>
        <v>111524.6496</v>
      </c>
      <c r="G122" s="137">
        <v>0</v>
      </c>
      <c r="H122" s="137">
        <f t="shared" si="15"/>
        <v>1548.9534666666668</v>
      </c>
      <c r="I122" s="137">
        <f t="shared" si="16"/>
        <v>15277.349260273973</v>
      </c>
      <c r="J122" s="137">
        <v>0</v>
      </c>
      <c r="K122" s="137">
        <v>0</v>
      </c>
      <c r="L122" s="137">
        <f t="shared" si="17"/>
        <v>12267.711456000001</v>
      </c>
      <c r="M122" s="164">
        <f t="shared" si="18"/>
        <v>140618.66378294065</v>
      </c>
      <c r="N122" s="2"/>
    </row>
    <row r="123" spans="1:14" x14ac:dyDescent="0.3">
      <c r="A123" s="132" t="s">
        <v>1035</v>
      </c>
      <c r="B123" s="133"/>
      <c r="C123" s="134"/>
      <c r="D123" s="135"/>
      <c r="E123" s="136">
        <v>0</v>
      </c>
      <c r="F123" s="163">
        <f t="shared" si="14"/>
        <v>0</v>
      </c>
      <c r="G123" s="137">
        <v>0</v>
      </c>
      <c r="H123" s="137">
        <f t="shared" si="15"/>
        <v>0</v>
      </c>
      <c r="I123" s="137">
        <f t="shared" si="16"/>
        <v>0</v>
      </c>
      <c r="J123" s="137">
        <v>0</v>
      </c>
      <c r="K123" s="137">
        <v>0</v>
      </c>
      <c r="L123" s="137">
        <f t="shared" si="17"/>
        <v>0</v>
      </c>
      <c r="M123" s="164">
        <f t="shared" si="18"/>
        <v>0</v>
      </c>
      <c r="N123" s="2"/>
    </row>
    <row r="124" spans="1:14" x14ac:dyDescent="0.3">
      <c r="A124" s="132" t="s">
        <v>1036</v>
      </c>
      <c r="B124" s="133"/>
      <c r="C124" s="134"/>
      <c r="D124" s="135">
        <v>1</v>
      </c>
      <c r="E124" s="136">
        <v>6082.7416000000003</v>
      </c>
      <c r="F124" s="163">
        <f t="shared" si="14"/>
        <v>72992.8992</v>
      </c>
      <c r="G124" s="137">
        <v>0</v>
      </c>
      <c r="H124" s="137">
        <f t="shared" si="15"/>
        <v>1013.7902666666666</v>
      </c>
      <c r="I124" s="137">
        <f t="shared" si="16"/>
        <v>9999.0272876712334</v>
      </c>
      <c r="J124" s="137">
        <v>0</v>
      </c>
      <c r="K124" s="137">
        <v>0</v>
      </c>
      <c r="L124" s="137">
        <f t="shared" si="17"/>
        <v>8029.2189120000003</v>
      </c>
      <c r="M124" s="164">
        <f t="shared" si="18"/>
        <v>92034.935666337886</v>
      </c>
      <c r="N124" s="2"/>
    </row>
    <row r="125" spans="1:14" x14ac:dyDescent="0.3">
      <c r="A125" s="132" t="s">
        <v>1050</v>
      </c>
      <c r="B125" s="133"/>
      <c r="C125" s="134"/>
      <c r="D125" s="135"/>
      <c r="E125" s="136">
        <v>0</v>
      </c>
      <c r="F125" s="163">
        <f t="shared" si="14"/>
        <v>0</v>
      </c>
      <c r="G125" s="137">
        <v>0</v>
      </c>
      <c r="H125" s="137">
        <f t="shared" si="15"/>
        <v>0</v>
      </c>
      <c r="I125" s="137">
        <f t="shared" si="16"/>
        <v>0</v>
      </c>
      <c r="J125" s="137">
        <v>0</v>
      </c>
      <c r="K125" s="137">
        <v>0</v>
      </c>
      <c r="L125" s="137">
        <f t="shared" si="17"/>
        <v>0</v>
      </c>
      <c r="M125" s="164">
        <f t="shared" si="18"/>
        <v>0</v>
      </c>
      <c r="N125" s="2"/>
    </row>
    <row r="126" spans="1:14" x14ac:dyDescent="0.3">
      <c r="A126" s="132" t="s">
        <v>1051</v>
      </c>
      <c r="B126" s="133"/>
      <c r="C126" s="134"/>
      <c r="D126" s="135">
        <v>1</v>
      </c>
      <c r="E126" s="136">
        <v>13923.831999999999</v>
      </c>
      <c r="F126" s="163">
        <f t="shared" si="14"/>
        <v>167085.984</v>
      </c>
      <c r="G126" s="137">
        <v>0</v>
      </c>
      <c r="H126" s="137">
        <f t="shared" si="15"/>
        <v>2320.6386666666667</v>
      </c>
      <c r="I126" s="137">
        <f t="shared" si="16"/>
        <v>22888.490958904109</v>
      </c>
      <c r="J126" s="137">
        <v>0</v>
      </c>
      <c r="K126" s="137">
        <v>0</v>
      </c>
      <c r="L126" s="137">
        <f t="shared" si="17"/>
        <v>18379.45824</v>
      </c>
      <c r="M126" s="164">
        <f t="shared" si="18"/>
        <v>210674.57186557079</v>
      </c>
      <c r="N126" s="2"/>
    </row>
    <row r="127" spans="1:14" x14ac:dyDescent="0.3">
      <c r="A127" s="132" t="s">
        <v>1052</v>
      </c>
      <c r="B127" s="133"/>
      <c r="C127" s="134"/>
      <c r="D127" s="135">
        <v>1</v>
      </c>
      <c r="E127" s="136">
        <v>9099.7919999999995</v>
      </c>
      <c r="F127" s="163">
        <f t="shared" si="14"/>
        <v>109197.50399999999</v>
      </c>
      <c r="G127" s="137">
        <v>0</v>
      </c>
      <c r="H127" s="137">
        <f t="shared" si="15"/>
        <v>1516.6319999999998</v>
      </c>
      <c r="I127" s="137">
        <f t="shared" si="16"/>
        <v>14958.56219178082</v>
      </c>
      <c r="J127" s="137">
        <v>0</v>
      </c>
      <c r="K127" s="137">
        <v>0</v>
      </c>
      <c r="L127" s="137">
        <f t="shared" si="17"/>
        <v>12011.725439999998</v>
      </c>
      <c r="M127" s="164">
        <f t="shared" si="18"/>
        <v>137684.42363178081</v>
      </c>
      <c r="N127" s="2"/>
    </row>
    <row r="128" spans="1:14" x14ac:dyDescent="0.3">
      <c r="A128" s="132" t="s">
        <v>1053</v>
      </c>
      <c r="B128" s="133"/>
      <c r="C128" s="134"/>
      <c r="D128" s="135"/>
      <c r="E128" s="136">
        <v>0</v>
      </c>
      <c r="F128" s="163">
        <f t="shared" si="14"/>
        <v>0</v>
      </c>
      <c r="G128" s="137">
        <v>0</v>
      </c>
      <c r="H128" s="137">
        <f t="shared" si="15"/>
        <v>0</v>
      </c>
      <c r="I128" s="137">
        <f t="shared" si="16"/>
        <v>0</v>
      </c>
      <c r="J128" s="137">
        <v>0</v>
      </c>
      <c r="K128" s="137">
        <v>0</v>
      </c>
      <c r="L128" s="137">
        <f t="shared" si="17"/>
        <v>0</v>
      </c>
      <c r="M128" s="164">
        <f t="shared" si="18"/>
        <v>0</v>
      </c>
      <c r="N128" s="2"/>
    </row>
    <row r="129" spans="1:14" x14ac:dyDescent="0.3">
      <c r="A129" s="132" t="s">
        <v>1054</v>
      </c>
      <c r="B129" s="133"/>
      <c r="C129" s="134"/>
      <c r="D129" s="135">
        <v>1</v>
      </c>
      <c r="E129" s="136">
        <v>18576.8544</v>
      </c>
      <c r="F129" s="163">
        <f t="shared" si="14"/>
        <v>222922.25280000002</v>
      </c>
      <c r="G129" s="137">
        <v>0</v>
      </c>
      <c r="H129" s="137">
        <f t="shared" si="15"/>
        <v>3096.1423999999997</v>
      </c>
      <c r="I129" s="137">
        <f t="shared" si="16"/>
        <v>30537.294904109593</v>
      </c>
      <c r="J129" s="137">
        <v>0</v>
      </c>
      <c r="K129" s="137">
        <v>0</v>
      </c>
      <c r="L129" s="137">
        <f t="shared" si="17"/>
        <v>24521.447808000001</v>
      </c>
      <c r="M129" s="164">
        <f t="shared" si="18"/>
        <v>281077.13791210961</v>
      </c>
      <c r="N129" s="2"/>
    </row>
    <row r="130" spans="1:14" x14ac:dyDescent="0.3">
      <c r="A130" s="132" t="s">
        <v>1024</v>
      </c>
      <c r="B130" s="133"/>
      <c r="C130" s="134"/>
      <c r="D130" s="135"/>
      <c r="E130" s="136">
        <v>0</v>
      </c>
      <c r="F130" s="163">
        <f t="shared" si="14"/>
        <v>0</v>
      </c>
      <c r="G130" s="137">
        <v>0</v>
      </c>
      <c r="H130" s="137">
        <f t="shared" si="15"/>
        <v>0</v>
      </c>
      <c r="I130" s="137">
        <f t="shared" si="16"/>
        <v>0</v>
      </c>
      <c r="J130" s="137">
        <v>0</v>
      </c>
      <c r="K130" s="137">
        <v>0</v>
      </c>
      <c r="L130" s="137">
        <f t="shared" si="17"/>
        <v>0</v>
      </c>
      <c r="M130" s="164">
        <f t="shared" si="18"/>
        <v>0</v>
      </c>
      <c r="N130" s="2"/>
    </row>
    <row r="131" spans="1:14" ht="15" customHeight="1" x14ac:dyDescent="0.3">
      <c r="A131" s="132" t="s">
        <v>1040</v>
      </c>
      <c r="B131" s="133"/>
      <c r="C131" s="134"/>
      <c r="D131" s="135">
        <v>1</v>
      </c>
      <c r="E131" s="136">
        <v>3894.28</v>
      </c>
      <c r="F131" s="163">
        <f t="shared" si="14"/>
        <v>46731.360000000001</v>
      </c>
      <c r="G131" s="137">
        <v>0</v>
      </c>
      <c r="H131" s="137">
        <f t="shared" si="15"/>
        <v>649.04666666666674</v>
      </c>
      <c r="I131" s="137">
        <f t="shared" si="16"/>
        <v>6401.5561643835608</v>
      </c>
      <c r="J131" s="137">
        <v>0</v>
      </c>
      <c r="K131" s="137">
        <v>0</v>
      </c>
      <c r="L131" s="137">
        <f t="shared" si="17"/>
        <v>5140.4495999999999</v>
      </c>
      <c r="M131" s="164">
        <f t="shared" si="18"/>
        <v>58922.41243105023</v>
      </c>
      <c r="N131" s="2"/>
    </row>
    <row r="132" spans="1:14" ht="15" customHeight="1" x14ac:dyDescent="0.3">
      <c r="A132" s="132" t="s">
        <v>1025</v>
      </c>
      <c r="B132" s="133"/>
      <c r="C132" s="134"/>
      <c r="D132" s="135">
        <v>1</v>
      </c>
      <c r="E132" s="136">
        <v>2062.2784000000001</v>
      </c>
      <c r="F132" s="163">
        <f t="shared" si="14"/>
        <v>24747.340800000002</v>
      </c>
      <c r="G132" s="137">
        <v>0</v>
      </c>
      <c r="H132" s="137">
        <f t="shared" si="15"/>
        <v>343.71306666666669</v>
      </c>
      <c r="I132" s="137">
        <f t="shared" si="16"/>
        <v>3390.0466849315071</v>
      </c>
      <c r="J132" s="137">
        <v>0</v>
      </c>
      <c r="K132" s="137">
        <v>0</v>
      </c>
      <c r="L132" s="137">
        <f t="shared" si="17"/>
        <v>2722.207488</v>
      </c>
      <c r="M132" s="164">
        <f t="shared" si="18"/>
        <v>31203.308039598174</v>
      </c>
      <c r="N132" s="2"/>
    </row>
    <row r="133" spans="1:14" ht="15" customHeight="1" x14ac:dyDescent="0.3">
      <c r="A133" s="132" t="s">
        <v>1026</v>
      </c>
      <c r="B133" s="133"/>
      <c r="C133" s="134"/>
      <c r="D133" s="135">
        <v>1</v>
      </c>
      <c r="E133" s="136">
        <v>4331.1216000000004</v>
      </c>
      <c r="F133" s="163">
        <f t="shared" si="14"/>
        <v>51973.459200000005</v>
      </c>
      <c r="G133" s="137">
        <v>0</v>
      </c>
      <c r="H133" s="137">
        <f t="shared" si="15"/>
        <v>721.85360000000003</v>
      </c>
      <c r="I133" s="137">
        <f t="shared" si="16"/>
        <v>7119.6519452054799</v>
      </c>
      <c r="J133" s="137">
        <v>0</v>
      </c>
      <c r="K133" s="137">
        <v>0</v>
      </c>
      <c r="L133" s="137">
        <f t="shared" si="17"/>
        <v>5717.0805120000005</v>
      </c>
      <c r="M133" s="164">
        <f t="shared" si="18"/>
        <v>65532.045257205486</v>
      </c>
      <c r="N133" s="2"/>
    </row>
    <row r="134" spans="1:14" ht="15" customHeight="1" x14ac:dyDescent="0.3">
      <c r="A134" s="132" t="s">
        <v>1027</v>
      </c>
      <c r="B134" s="133"/>
      <c r="C134" s="134"/>
      <c r="D134" s="135">
        <v>1</v>
      </c>
      <c r="E134" s="136">
        <v>4516.7824000000001</v>
      </c>
      <c r="F134" s="163">
        <f t="shared" si="14"/>
        <v>54201.388800000001</v>
      </c>
      <c r="G134" s="137">
        <v>0</v>
      </c>
      <c r="H134" s="137">
        <f t="shared" si="15"/>
        <v>752.79706666666675</v>
      </c>
      <c r="I134" s="137">
        <f t="shared" si="16"/>
        <v>7424.8477808219177</v>
      </c>
      <c r="J134" s="137">
        <v>0</v>
      </c>
      <c r="K134" s="137">
        <v>0</v>
      </c>
      <c r="L134" s="137">
        <f t="shared" si="17"/>
        <v>5962.1527679999999</v>
      </c>
      <c r="M134" s="164">
        <f t="shared" si="18"/>
        <v>68341.186415488584</v>
      </c>
      <c r="N134" s="2"/>
    </row>
    <row r="135" spans="1:14" ht="15" customHeight="1" x14ac:dyDescent="0.3">
      <c r="A135" s="132" t="s">
        <v>1028</v>
      </c>
      <c r="B135" s="133"/>
      <c r="C135" s="134"/>
      <c r="D135" s="135">
        <v>1</v>
      </c>
      <c r="E135" s="136">
        <v>4330.7888000000003</v>
      </c>
      <c r="F135" s="163">
        <f t="shared" si="14"/>
        <v>51969.465600000003</v>
      </c>
      <c r="G135" s="137">
        <v>0</v>
      </c>
      <c r="H135" s="137">
        <f t="shared" si="15"/>
        <v>721.79813333333345</v>
      </c>
      <c r="I135" s="137">
        <f t="shared" si="16"/>
        <v>7119.1048767123293</v>
      </c>
      <c r="J135" s="137">
        <v>0</v>
      </c>
      <c r="K135" s="137">
        <v>0</v>
      </c>
      <c r="L135" s="137">
        <f t="shared" si="17"/>
        <v>5716.641216</v>
      </c>
      <c r="M135" s="164">
        <f t="shared" si="18"/>
        <v>65527.009826045658</v>
      </c>
      <c r="N135" s="2"/>
    </row>
    <row r="136" spans="1:14" ht="15" customHeight="1" x14ac:dyDescent="0.3">
      <c r="A136" s="132" t="s">
        <v>1029</v>
      </c>
      <c r="B136" s="133"/>
      <c r="C136" s="134"/>
      <c r="D136" s="135">
        <v>1</v>
      </c>
      <c r="E136" s="136">
        <v>5446.6880000000001</v>
      </c>
      <c r="F136" s="163">
        <f t="shared" si="14"/>
        <v>65360.256000000001</v>
      </c>
      <c r="G136" s="137">
        <v>0</v>
      </c>
      <c r="H136" s="137">
        <f t="shared" si="15"/>
        <v>907.78133333333335</v>
      </c>
      <c r="I136" s="137">
        <f t="shared" si="16"/>
        <v>8953.4597260273968</v>
      </c>
      <c r="J136" s="137">
        <v>0</v>
      </c>
      <c r="K136" s="137">
        <v>0</v>
      </c>
      <c r="L136" s="137">
        <f t="shared" si="17"/>
        <v>7189.6281600000002</v>
      </c>
      <c r="M136" s="164">
        <f t="shared" si="18"/>
        <v>82411.125219360751</v>
      </c>
      <c r="N136" s="2"/>
    </row>
    <row r="137" spans="1:14" ht="15" customHeight="1" x14ac:dyDescent="0.3">
      <c r="A137" s="132" t="s">
        <v>1030</v>
      </c>
      <c r="B137" s="133"/>
      <c r="C137" s="134"/>
      <c r="D137" s="135">
        <v>1</v>
      </c>
      <c r="E137" s="136">
        <v>2062.2887999999998</v>
      </c>
      <c r="F137" s="163">
        <f t="shared" si="14"/>
        <v>24747.465599999996</v>
      </c>
      <c r="G137" s="137">
        <v>0</v>
      </c>
      <c r="H137" s="137">
        <f t="shared" si="15"/>
        <v>343.71479999999991</v>
      </c>
      <c r="I137" s="137">
        <f t="shared" si="16"/>
        <v>3390.0637808219171</v>
      </c>
      <c r="J137" s="137">
        <v>0</v>
      </c>
      <c r="K137" s="137">
        <v>0</v>
      </c>
      <c r="L137" s="137">
        <f t="shared" si="17"/>
        <v>2722.2212159999999</v>
      </c>
      <c r="M137" s="164">
        <f t="shared" si="18"/>
        <v>31203.465396821914</v>
      </c>
      <c r="N137" s="2"/>
    </row>
    <row r="138" spans="1:14" ht="15" customHeight="1" x14ac:dyDescent="0.3">
      <c r="A138" s="165" t="s">
        <v>1041</v>
      </c>
      <c r="B138" s="166"/>
      <c r="C138" s="167"/>
      <c r="D138" s="168">
        <v>1</v>
      </c>
      <c r="E138" s="169">
        <v>1922.8456000000001</v>
      </c>
      <c r="F138" s="163">
        <f t="shared" si="14"/>
        <v>23074.147199999999</v>
      </c>
      <c r="G138" s="137">
        <v>0</v>
      </c>
      <c r="H138" s="137">
        <f t="shared" si="15"/>
        <v>320.47426666666667</v>
      </c>
      <c r="I138" s="137">
        <f t="shared" si="16"/>
        <v>3160.8420821917807</v>
      </c>
      <c r="J138" s="137">
        <v>0</v>
      </c>
      <c r="K138" s="137">
        <v>0</v>
      </c>
      <c r="L138" s="137">
        <f t="shared" si="17"/>
        <v>2538.1561920000004</v>
      </c>
      <c r="M138" s="164">
        <f t="shared" si="18"/>
        <v>29093.619740858448</v>
      </c>
      <c r="N138" s="2"/>
    </row>
    <row r="139" spans="1:14" ht="15.75" customHeight="1" thickBot="1" x14ac:dyDescent="0.35">
      <c r="A139" s="138" t="s">
        <v>1055</v>
      </c>
      <c r="B139" s="139"/>
      <c r="C139" s="140"/>
      <c r="D139" s="141">
        <v>1</v>
      </c>
      <c r="E139" s="142">
        <v>7679.7759999999998</v>
      </c>
      <c r="F139" s="163">
        <f>D139*E139*12</f>
        <v>92157.312000000005</v>
      </c>
      <c r="G139" s="137">
        <v>0</v>
      </c>
      <c r="H139" s="137">
        <f t="shared" si="15"/>
        <v>1279.9626666666668</v>
      </c>
      <c r="I139" s="137">
        <f t="shared" si="16"/>
        <v>12624.289315068494</v>
      </c>
      <c r="J139" s="137">
        <v>0</v>
      </c>
      <c r="K139" s="137">
        <v>0</v>
      </c>
      <c r="L139" s="137">
        <f t="shared" si="17"/>
        <v>10137.304319999999</v>
      </c>
      <c r="M139" s="164">
        <f t="shared" si="18"/>
        <v>116198.86830173517</v>
      </c>
      <c r="N139" s="2"/>
    </row>
    <row r="140" spans="1:14" ht="15" thickBot="1" x14ac:dyDescent="0.35">
      <c r="A140" s="143" t="s">
        <v>1031</v>
      </c>
      <c r="B140" s="144"/>
      <c r="C140" s="144"/>
      <c r="D140" s="145">
        <f>SUM(D9:D139)</f>
        <v>141</v>
      </c>
      <c r="E140" s="146">
        <f t="shared" ref="E140:M140" si="19">SUM(E8:E139)</f>
        <v>992982.46319999953</v>
      </c>
      <c r="F140" s="147">
        <f t="shared" si="19"/>
        <v>17738134.502399996</v>
      </c>
      <c r="G140" s="147">
        <f t="shared" si="19"/>
        <v>0</v>
      </c>
      <c r="H140" s="147">
        <f t="shared" si="19"/>
        <v>246362.97920000006</v>
      </c>
      <c r="I140" s="147">
        <f t="shared" si="19"/>
        <v>2429881.4386849315</v>
      </c>
      <c r="J140" s="147">
        <f t="shared" si="19"/>
        <v>0</v>
      </c>
      <c r="K140" s="147">
        <f t="shared" si="19"/>
        <v>0</v>
      </c>
      <c r="L140" s="147">
        <f t="shared" si="19"/>
        <v>1951194.7952640005</v>
      </c>
      <c r="M140" s="150">
        <f t="shared" si="19"/>
        <v>22365573.715548925</v>
      </c>
    </row>
    <row r="141" spans="1:14" x14ac:dyDescent="0.3">
      <c r="L141" s="2"/>
      <c r="M141" s="1"/>
    </row>
    <row r="142" spans="1:14" x14ac:dyDescent="0.3">
      <c r="D142" s="152"/>
      <c r="F142" s="2"/>
      <c r="M142" s="2"/>
    </row>
    <row r="143" spans="1:14" x14ac:dyDescent="0.3">
      <c r="F143" s="2"/>
    </row>
    <row r="144" spans="1:14" x14ac:dyDescent="0.3">
      <c r="F144" s="2"/>
    </row>
  </sheetData>
  <mergeCells count="16">
    <mergeCell ref="L4:L6"/>
    <mergeCell ref="M4:M6"/>
    <mergeCell ref="A1:M1"/>
    <mergeCell ref="A2:M2"/>
    <mergeCell ref="A3:M3"/>
    <mergeCell ref="G5:G6"/>
    <mergeCell ref="H5:H6"/>
    <mergeCell ref="I5:I6"/>
    <mergeCell ref="J5:J6"/>
    <mergeCell ref="K5:K6"/>
    <mergeCell ref="A4:A6"/>
    <mergeCell ref="B4:B6"/>
    <mergeCell ref="C4:C6"/>
    <mergeCell ref="D4:D6"/>
    <mergeCell ref="E4:F4"/>
    <mergeCell ref="E5:F5"/>
  </mergeCells>
  <pageMargins left="0.7" right="0.7" top="0.75" bottom="0.75" header="0.3" footer="0.3"/>
  <pageSetup paperSize="5" scale="9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ESTIMACION DE INGRESOS</vt:lpstr>
      <vt:lpstr>PRESUPUESTO DE EGRESOS</vt:lpstr>
      <vt:lpstr>PLANTILLA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gomez</dc:creator>
  <cp:lastModifiedBy>Tesoreria03</cp:lastModifiedBy>
  <cp:lastPrinted>2023-05-22T18:18:17Z</cp:lastPrinted>
  <dcterms:created xsi:type="dcterms:W3CDTF">2016-11-10T15:21:52Z</dcterms:created>
  <dcterms:modified xsi:type="dcterms:W3CDTF">2023-05-22T18:22:41Z</dcterms:modified>
</cp:coreProperties>
</file>