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6608" windowHeight="8016" activeTab="2"/>
  </bookViews>
  <sheets>
    <sheet name="ESTIMACION DE INGRESOS" sheetId="4" r:id="rId1"/>
    <sheet name="PRESUPUESTO DE EGRESOS" sheetId="2" r:id="rId2"/>
    <sheet name="PLANTILLA" sheetId="5" r:id="rId3"/>
  </sheets>
  <externalReferences>
    <externalReference r:id="rId4"/>
  </externalReferences>
  <calcPr calcId="145621"/>
</workbook>
</file>

<file path=xl/calcChain.xml><?xml version="1.0" encoding="utf-8"?>
<calcChain xmlns="http://schemas.openxmlformats.org/spreadsheetml/2006/main">
  <c r="K140" i="5"/>
  <c r="J140"/>
  <c r="G140"/>
  <c r="E140"/>
  <c r="D140"/>
  <c r="L139"/>
  <c r="F139"/>
  <c r="I139" s="1"/>
  <c r="L138"/>
  <c r="H138"/>
  <c r="F138"/>
  <c r="I138" s="1"/>
  <c r="L137"/>
  <c r="I137"/>
  <c r="H137"/>
  <c r="F137"/>
  <c r="M137" s="1"/>
  <c r="L136"/>
  <c r="I136"/>
  <c r="H136"/>
  <c r="F136"/>
  <c r="M136" s="1"/>
  <c r="L135"/>
  <c r="F135"/>
  <c r="I135" s="1"/>
  <c r="L134"/>
  <c r="H134"/>
  <c r="F134"/>
  <c r="I134" s="1"/>
  <c r="L133"/>
  <c r="I133"/>
  <c r="H133"/>
  <c r="F133"/>
  <c r="M133" s="1"/>
  <c r="L132"/>
  <c r="I132"/>
  <c r="H132"/>
  <c r="F132"/>
  <c r="M132" s="1"/>
  <c r="L131"/>
  <c r="F131"/>
  <c r="I131" s="1"/>
  <c r="L130"/>
  <c r="F130"/>
  <c r="I130" s="1"/>
  <c r="L129"/>
  <c r="F129"/>
  <c r="L128"/>
  <c r="I128"/>
  <c r="H128"/>
  <c r="F128"/>
  <c r="M128" s="1"/>
  <c r="L127"/>
  <c r="I127"/>
  <c r="F127"/>
  <c r="H127" s="1"/>
  <c r="L126"/>
  <c r="F126"/>
  <c r="I126" s="1"/>
  <c r="L125"/>
  <c r="F125"/>
  <c r="L124"/>
  <c r="I124"/>
  <c r="H124"/>
  <c r="F124"/>
  <c r="M124" s="1"/>
  <c r="L123"/>
  <c r="I123"/>
  <c r="F123"/>
  <c r="H123" s="1"/>
  <c r="L122"/>
  <c r="F122"/>
  <c r="I122" s="1"/>
  <c r="L121"/>
  <c r="F121"/>
  <c r="L120"/>
  <c r="I120"/>
  <c r="H120"/>
  <c r="F120"/>
  <c r="M120" s="1"/>
  <c r="L119"/>
  <c r="I119"/>
  <c r="F119"/>
  <c r="H119" s="1"/>
  <c r="L118"/>
  <c r="F118"/>
  <c r="I118" s="1"/>
  <c r="L117"/>
  <c r="F117"/>
  <c r="L116"/>
  <c r="I116"/>
  <c r="H116"/>
  <c r="F116"/>
  <c r="M116" s="1"/>
  <c r="L115"/>
  <c r="I115"/>
  <c r="F115"/>
  <c r="H115" s="1"/>
  <c r="L114"/>
  <c r="F114"/>
  <c r="I114" s="1"/>
  <c r="L113"/>
  <c r="F113"/>
  <c r="L112"/>
  <c r="I112"/>
  <c r="H112"/>
  <c r="F112"/>
  <c r="M112" s="1"/>
  <c r="L111"/>
  <c r="I111"/>
  <c r="F111"/>
  <c r="H111" s="1"/>
  <c r="L110"/>
  <c r="F110"/>
  <c r="I110" s="1"/>
  <c r="L109"/>
  <c r="F109"/>
  <c r="L108"/>
  <c r="I108"/>
  <c r="H108"/>
  <c r="F108"/>
  <c r="M108" s="1"/>
  <c r="L107"/>
  <c r="I107"/>
  <c r="F107"/>
  <c r="H107" s="1"/>
  <c r="L106"/>
  <c r="F106"/>
  <c r="I106" s="1"/>
  <c r="L105"/>
  <c r="F105"/>
  <c r="L104"/>
  <c r="I104"/>
  <c r="H104"/>
  <c r="F104"/>
  <c r="M104" s="1"/>
  <c r="L103"/>
  <c r="I103"/>
  <c r="F103"/>
  <c r="H103" s="1"/>
  <c r="L102"/>
  <c r="F102"/>
  <c r="I102" s="1"/>
  <c r="L101"/>
  <c r="F101"/>
  <c r="L100"/>
  <c r="I100"/>
  <c r="H100"/>
  <c r="F100"/>
  <c r="M100" s="1"/>
  <c r="L99"/>
  <c r="I99"/>
  <c r="F99"/>
  <c r="H99" s="1"/>
  <c r="L98"/>
  <c r="F98"/>
  <c r="I98" s="1"/>
  <c r="L97"/>
  <c r="F97"/>
  <c r="L96"/>
  <c r="I96"/>
  <c r="H96"/>
  <c r="F96"/>
  <c r="M96" s="1"/>
  <c r="L95"/>
  <c r="I95"/>
  <c r="F95"/>
  <c r="H95" s="1"/>
  <c r="L94"/>
  <c r="F94"/>
  <c r="I94" s="1"/>
  <c r="L93"/>
  <c r="F93"/>
  <c r="L92"/>
  <c r="I92"/>
  <c r="H92"/>
  <c r="F92"/>
  <c r="M92" s="1"/>
  <c r="L91"/>
  <c r="I91"/>
  <c r="F91"/>
  <c r="H91" s="1"/>
  <c r="L90"/>
  <c r="F90"/>
  <c r="I90" s="1"/>
  <c r="L89"/>
  <c r="F89"/>
  <c r="L88"/>
  <c r="I88"/>
  <c r="H88"/>
  <c r="F88"/>
  <c r="M88" s="1"/>
  <c r="L87"/>
  <c r="I87"/>
  <c r="H87"/>
  <c r="F87"/>
  <c r="M87" s="1"/>
  <c r="L86"/>
  <c r="F86"/>
  <c r="I86" s="1"/>
  <c r="L85"/>
  <c r="F85"/>
  <c r="L84"/>
  <c r="I84"/>
  <c r="H84"/>
  <c r="F84"/>
  <c r="M84" s="1"/>
  <c r="L83"/>
  <c r="I83"/>
  <c r="H83"/>
  <c r="F83"/>
  <c r="M83" s="1"/>
  <c r="L82"/>
  <c r="F82"/>
  <c r="I82" s="1"/>
  <c r="L81"/>
  <c r="F81"/>
  <c r="L80"/>
  <c r="I80"/>
  <c r="H80"/>
  <c r="F80"/>
  <c r="M80" s="1"/>
  <c r="L79"/>
  <c r="I79"/>
  <c r="H79"/>
  <c r="F79"/>
  <c r="M79" s="1"/>
  <c r="L78"/>
  <c r="F78"/>
  <c r="I78" s="1"/>
  <c r="L77"/>
  <c r="F77"/>
  <c r="L76"/>
  <c r="I76"/>
  <c r="H76"/>
  <c r="F76"/>
  <c r="M76" s="1"/>
  <c r="L75"/>
  <c r="I75"/>
  <c r="F75"/>
  <c r="H75" s="1"/>
  <c r="L74"/>
  <c r="F74"/>
  <c r="I74" s="1"/>
  <c r="L73"/>
  <c r="F73"/>
  <c r="L72"/>
  <c r="I72"/>
  <c r="H72"/>
  <c r="F72"/>
  <c r="M72" s="1"/>
  <c r="L71"/>
  <c r="I71"/>
  <c r="H71"/>
  <c r="F71"/>
  <c r="M71" s="1"/>
  <c r="L70"/>
  <c r="F70"/>
  <c r="I70" s="1"/>
  <c r="L69"/>
  <c r="F69"/>
  <c r="L68"/>
  <c r="I68"/>
  <c r="H68"/>
  <c r="F68"/>
  <c r="M68" s="1"/>
  <c r="L67"/>
  <c r="I67"/>
  <c r="H67"/>
  <c r="F67"/>
  <c r="M67" s="1"/>
  <c r="L66"/>
  <c r="F66"/>
  <c r="I66" s="1"/>
  <c r="L65"/>
  <c r="F65"/>
  <c r="L64"/>
  <c r="I64"/>
  <c r="H64"/>
  <c r="F64"/>
  <c r="M64" s="1"/>
  <c r="L63"/>
  <c r="I63"/>
  <c r="H63"/>
  <c r="F63"/>
  <c r="M63" s="1"/>
  <c r="L62"/>
  <c r="F62"/>
  <c r="I62" s="1"/>
  <c r="L61"/>
  <c r="F61"/>
  <c r="L60"/>
  <c r="I60"/>
  <c r="H60"/>
  <c r="F60"/>
  <c r="M60" s="1"/>
  <c r="L59"/>
  <c r="I59"/>
  <c r="H59"/>
  <c r="F59"/>
  <c r="M59" s="1"/>
  <c r="L58"/>
  <c r="F58"/>
  <c r="I58" s="1"/>
  <c r="L57"/>
  <c r="F57"/>
  <c r="L56"/>
  <c r="I56"/>
  <c r="H56"/>
  <c r="F56"/>
  <c r="M56" s="1"/>
  <c r="L55"/>
  <c r="I55"/>
  <c r="H55"/>
  <c r="F55"/>
  <c r="M55" s="1"/>
  <c r="L54"/>
  <c r="F54"/>
  <c r="I54" s="1"/>
  <c r="L53"/>
  <c r="F53"/>
  <c r="L52"/>
  <c r="I52"/>
  <c r="H52"/>
  <c r="F52"/>
  <c r="M52" s="1"/>
  <c r="L51"/>
  <c r="I51"/>
  <c r="H51"/>
  <c r="F51"/>
  <c r="M51" s="1"/>
  <c r="L50"/>
  <c r="F50"/>
  <c r="I50" s="1"/>
  <c r="L49"/>
  <c r="F49"/>
  <c r="L48"/>
  <c r="I48"/>
  <c r="H48"/>
  <c r="F48"/>
  <c r="M48" s="1"/>
  <c r="L47"/>
  <c r="I47"/>
  <c r="H47"/>
  <c r="F47"/>
  <c r="M47" s="1"/>
  <c r="L46"/>
  <c r="F46"/>
  <c r="I46" s="1"/>
  <c r="L45"/>
  <c r="F45"/>
  <c r="L44"/>
  <c r="I44"/>
  <c r="H44"/>
  <c r="F44"/>
  <c r="M44" s="1"/>
  <c r="L43"/>
  <c r="I43"/>
  <c r="H43"/>
  <c r="F43"/>
  <c r="M43" s="1"/>
  <c r="L42"/>
  <c r="F42"/>
  <c r="I42" s="1"/>
  <c r="L41"/>
  <c r="F41"/>
  <c r="L40"/>
  <c r="I40"/>
  <c r="H40"/>
  <c r="F40"/>
  <c r="M40" s="1"/>
  <c r="L39"/>
  <c r="I39"/>
  <c r="H39"/>
  <c r="F39"/>
  <c r="M39" s="1"/>
  <c r="L38"/>
  <c r="F38"/>
  <c r="I38" s="1"/>
  <c r="L37"/>
  <c r="F37"/>
  <c r="L36"/>
  <c r="I36"/>
  <c r="H36"/>
  <c r="F36"/>
  <c r="M36" s="1"/>
  <c r="L35"/>
  <c r="I35"/>
  <c r="H35"/>
  <c r="F35"/>
  <c r="M35" s="1"/>
  <c r="L34"/>
  <c r="F34"/>
  <c r="M33"/>
  <c r="L33"/>
  <c r="H33"/>
  <c r="F33"/>
  <c r="I33" s="1"/>
  <c r="L32"/>
  <c r="I32"/>
  <c r="H32"/>
  <c r="F32"/>
  <c r="L31"/>
  <c r="I31"/>
  <c r="H31"/>
  <c r="F31"/>
  <c r="L30"/>
  <c r="F30"/>
  <c r="L29"/>
  <c r="F29"/>
  <c r="I29" s="1"/>
  <c r="L28"/>
  <c r="I28"/>
  <c r="H28"/>
  <c r="F28"/>
  <c r="L27"/>
  <c r="I27"/>
  <c r="H27"/>
  <c r="F27"/>
  <c r="L26"/>
  <c r="F26"/>
  <c r="H26" s="1"/>
  <c r="L25"/>
  <c r="F25"/>
  <c r="I25" s="1"/>
  <c r="L24"/>
  <c r="I24"/>
  <c r="H24"/>
  <c r="F24"/>
  <c r="M24" s="1"/>
  <c r="L23"/>
  <c r="I23"/>
  <c r="H23"/>
  <c r="F23"/>
  <c r="M22"/>
  <c r="L22"/>
  <c r="I22"/>
  <c r="F22"/>
  <c r="H22" s="1"/>
  <c r="L21"/>
  <c r="F21"/>
  <c r="H21" s="1"/>
  <c r="L20"/>
  <c r="H20"/>
  <c r="F20"/>
  <c r="I20" s="1"/>
  <c r="L19"/>
  <c r="I19"/>
  <c r="F19"/>
  <c r="H19" s="1"/>
  <c r="L18"/>
  <c r="I18"/>
  <c r="H18"/>
  <c r="F18"/>
  <c r="M18" s="1"/>
  <c r="L17"/>
  <c r="F17"/>
  <c r="H17" s="1"/>
  <c r="L16"/>
  <c r="H16"/>
  <c r="F16"/>
  <c r="I16" s="1"/>
  <c r="L15"/>
  <c r="I15"/>
  <c r="F15"/>
  <c r="H15" s="1"/>
  <c r="L14"/>
  <c r="I14"/>
  <c r="H14"/>
  <c r="F14"/>
  <c r="M14" s="1"/>
  <c r="L13"/>
  <c r="F13"/>
  <c r="H13" s="1"/>
  <c r="L12"/>
  <c r="H12"/>
  <c r="F12"/>
  <c r="I12" s="1"/>
  <c r="L11"/>
  <c r="I11"/>
  <c r="F11"/>
  <c r="H11" s="1"/>
  <c r="L10"/>
  <c r="I10"/>
  <c r="H10"/>
  <c r="F10"/>
  <c r="M10" s="1"/>
  <c r="L9"/>
  <c r="F9"/>
  <c r="H9" s="1"/>
  <c r="I8"/>
  <c r="F8"/>
  <c r="C292" i="4"/>
  <c r="C291"/>
  <c r="C290"/>
  <c r="C289"/>
  <c r="O288"/>
  <c r="N288"/>
  <c r="M288"/>
  <c r="M287" s="1"/>
  <c r="M286" s="1"/>
  <c r="L288"/>
  <c r="K288"/>
  <c r="J288"/>
  <c r="I288"/>
  <c r="I287" s="1"/>
  <c r="I286" s="1"/>
  <c r="H288"/>
  <c r="G288"/>
  <c r="F288"/>
  <c r="E288"/>
  <c r="E287" s="1"/>
  <c r="D288"/>
  <c r="C288" s="1"/>
  <c r="O287"/>
  <c r="N287"/>
  <c r="N286" s="1"/>
  <c r="L287"/>
  <c r="K287"/>
  <c r="J287"/>
  <c r="J286" s="1"/>
  <c r="H287"/>
  <c r="G287"/>
  <c r="F287"/>
  <c r="F286" s="1"/>
  <c r="D287"/>
  <c r="O286"/>
  <c r="L286"/>
  <c r="K286"/>
  <c r="H286"/>
  <c r="G286"/>
  <c r="D286"/>
  <c r="C285"/>
  <c r="O284"/>
  <c r="N284"/>
  <c r="M284"/>
  <c r="L284"/>
  <c r="K284"/>
  <c r="J284"/>
  <c r="I284"/>
  <c r="H284"/>
  <c r="G284"/>
  <c r="F284"/>
  <c r="E284"/>
  <c r="D284"/>
  <c r="C284" s="1"/>
  <c r="C283"/>
  <c r="O282"/>
  <c r="N282"/>
  <c r="M282"/>
  <c r="L282"/>
  <c r="K282"/>
  <c r="J282"/>
  <c r="I282"/>
  <c r="H282"/>
  <c r="G282"/>
  <c r="F282"/>
  <c r="E282"/>
  <c r="D282"/>
  <c r="C282"/>
  <c r="C281"/>
  <c r="C280"/>
  <c r="O279"/>
  <c r="N279"/>
  <c r="M279"/>
  <c r="L279"/>
  <c r="K279"/>
  <c r="J279"/>
  <c r="I279"/>
  <c r="H279"/>
  <c r="G279"/>
  <c r="F279"/>
  <c r="E279"/>
  <c r="D279"/>
  <c r="C279"/>
  <c r="O278"/>
  <c r="N278"/>
  <c r="M278"/>
  <c r="L278"/>
  <c r="K278"/>
  <c r="J278"/>
  <c r="I278"/>
  <c r="H278"/>
  <c r="G278"/>
  <c r="F278"/>
  <c r="E278"/>
  <c r="D278"/>
  <c r="C278"/>
  <c r="C277"/>
  <c r="C276"/>
  <c r="C275"/>
  <c r="O274"/>
  <c r="N274"/>
  <c r="M274"/>
  <c r="L274"/>
  <c r="K274"/>
  <c r="J274"/>
  <c r="I274"/>
  <c r="H274"/>
  <c r="G274"/>
  <c r="F274"/>
  <c r="E274"/>
  <c r="D274"/>
  <c r="C274"/>
  <c r="O273"/>
  <c r="N273"/>
  <c r="M273"/>
  <c r="L273"/>
  <c r="K273"/>
  <c r="J273"/>
  <c r="I273"/>
  <c r="H273"/>
  <c r="G273"/>
  <c r="F273"/>
  <c r="E273"/>
  <c r="D273"/>
  <c r="C273"/>
  <c r="C272"/>
  <c r="C271"/>
  <c r="C270"/>
  <c r="O269"/>
  <c r="N269"/>
  <c r="M269"/>
  <c r="L269"/>
  <c r="K269"/>
  <c r="J269"/>
  <c r="I269"/>
  <c r="H269"/>
  <c r="G269"/>
  <c r="F269"/>
  <c r="E269"/>
  <c r="D269"/>
  <c r="C269"/>
  <c r="O268"/>
  <c r="N268"/>
  <c r="M268"/>
  <c r="L268"/>
  <c r="K268"/>
  <c r="J268"/>
  <c r="I268"/>
  <c r="H268"/>
  <c r="G268"/>
  <c r="F268"/>
  <c r="E268"/>
  <c r="D268"/>
  <c r="C268"/>
  <c r="C267"/>
  <c r="O266"/>
  <c r="N266"/>
  <c r="M266"/>
  <c r="L266"/>
  <c r="K266"/>
  <c r="J266"/>
  <c r="I266"/>
  <c r="H266"/>
  <c r="G266"/>
  <c r="F266"/>
  <c r="E266"/>
  <c r="D266"/>
  <c r="C266" s="1"/>
  <c r="C265"/>
  <c r="O264"/>
  <c r="N264"/>
  <c r="M264"/>
  <c r="L264"/>
  <c r="K264"/>
  <c r="J264"/>
  <c r="I264"/>
  <c r="H264"/>
  <c r="G264"/>
  <c r="F264"/>
  <c r="E264"/>
  <c r="D264"/>
  <c r="C264"/>
  <c r="O263"/>
  <c r="N263"/>
  <c r="M263"/>
  <c r="L263"/>
  <c r="K263"/>
  <c r="J263"/>
  <c r="I263"/>
  <c r="H263"/>
  <c r="G263"/>
  <c r="F263"/>
  <c r="E263"/>
  <c r="D263"/>
  <c r="C263"/>
  <c r="C262"/>
  <c r="C261"/>
  <c r="O260"/>
  <c r="N260"/>
  <c r="M260"/>
  <c r="L260"/>
  <c r="K260"/>
  <c r="J260"/>
  <c r="I260"/>
  <c r="H260"/>
  <c r="G260"/>
  <c r="F260"/>
  <c r="E260"/>
  <c r="D260"/>
  <c r="C260" s="1"/>
  <c r="O259"/>
  <c r="N259"/>
  <c r="M259"/>
  <c r="L259"/>
  <c r="K259"/>
  <c r="J259"/>
  <c r="I259"/>
  <c r="H259"/>
  <c r="G259"/>
  <c r="F259"/>
  <c r="E259"/>
  <c r="D259"/>
  <c r="C259"/>
  <c r="O258"/>
  <c r="N258"/>
  <c r="M258"/>
  <c r="L258"/>
  <c r="K258"/>
  <c r="J258"/>
  <c r="I258"/>
  <c r="H258"/>
  <c r="G258"/>
  <c r="F258"/>
  <c r="E258"/>
  <c r="D258"/>
  <c r="C258" s="1"/>
  <c r="C257"/>
  <c r="C256"/>
  <c r="C255"/>
  <c r="O254"/>
  <c r="N254"/>
  <c r="M254"/>
  <c r="L254"/>
  <c r="K254"/>
  <c r="J254"/>
  <c r="I254"/>
  <c r="H254"/>
  <c r="G254"/>
  <c r="F254"/>
  <c r="E254"/>
  <c r="D254"/>
  <c r="C254" s="1"/>
  <c r="O253"/>
  <c r="N253"/>
  <c r="M253"/>
  <c r="L253"/>
  <c r="K253"/>
  <c r="J253"/>
  <c r="I253"/>
  <c r="H253"/>
  <c r="G253"/>
  <c r="F253"/>
  <c r="E253"/>
  <c r="C253" s="1"/>
  <c r="D253"/>
  <c r="C252"/>
  <c r="C251"/>
  <c r="C250"/>
  <c r="C249"/>
  <c r="O248"/>
  <c r="N248"/>
  <c r="M248"/>
  <c r="L248"/>
  <c r="K248"/>
  <c r="J248"/>
  <c r="I248"/>
  <c r="H248"/>
  <c r="G248"/>
  <c r="F248"/>
  <c r="E248"/>
  <c r="D248"/>
  <c r="C248"/>
  <c r="O247"/>
  <c r="N247"/>
  <c r="M247"/>
  <c r="L247"/>
  <c r="K247"/>
  <c r="J247"/>
  <c r="I247"/>
  <c r="H247"/>
  <c r="G247"/>
  <c r="F247"/>
  <c r="E247"/>
  <c r="D247"/>
  <c r="C247" s="1"/>
  <c r="C246"/>
  <c r="C245"/>
  <c r="O244"/>
  <c r="N244"/>
  <c r="M244"/>
  <c r="L244"/>
  <c r="K244"/>
  <c r="J244"/>
  <c r="I244"/>
  <c r="H244"/>
  <c r="G244"/>
  <c r="F244"/>
  <c r="E244"/>
  <c r="D244"/>
  <c r="C244"/>
  <c r="O243"/>
  <c r="N243"/>
  <c r="M243"/>
  <c r="L243"/>
  <c r="K243"/>
  <c r="J243"/>
  <c r="I243"/>
  <c r="H243"/>
  <c r="G243"/>
  <c r="F243"/>
  <c r="E243"/>
  <c r="D243"/>
  <c r="C243" s="1"/>
  <c r="O242"/>
  <c r="N242"/>
  <c r="M242"/>
  <c r="L242"/>
  <c r="K242"/>
  <c r="J242"/>
  <c r="I242"/>
  <c r="H242"/>
  <c r="G242"/>
  <c r="F242"/>
  <c r="E242"/>
  <c r="D242"/>
  <c r="C242" s="1"/>
  <c r="C241"/>
  <c r="C240"/>
  <c r="O239"/>
  <c r="N239"/>
  <c r="M239"/>
  <c r="L239"/>
  <c r="K239"/>
  <c r="J239"/>
  <c r="I239"/>
  <c r="H239"/>
  <c r="G239"/>
  <c r="F239"/>
  <c r="E239"/>
  <c r="D239"/>
  <c r="C239"/>
  <c r="C238"/>
  <c r="O237"/>
  <c r="N237"/>
  <c r="M237"/>
  <c r="L237"/>
  <c r="K237"/>
  <c r="J237"/>
  <c r="I237"/>
  <c r="H237"/>
  <c r="G237"/>
  <c r="F237"/>
  <c r="E237"/>
  <c r="D237"/>
  <c r="C237" s="1"/>
  <c r="C236"/>
  <c r="O235"/>
  <c r="N235"/>
  <c r="M235"/>
  <c r="L235"/>
  <c r="K235"/>
  <c r="J235"/>
  <c r="I235"/>
  <c r="H235"/>
  <c r="G235"/>
  <c r="F235"/>
  <c r="E235"/>
  <c r="D235"/>
  <c r="C235"/>
  <c r="C234"/>
  <c r="O233"/>
  <c r="N233"/>
  <c r="M233"/>
  <c r="L233"/>
  <c r="K233"/>
  <c r="J233"/>
  <c r="I233"/>
  <c r="H233"/>
  <c r="G233"/>
  <c r="F233"/>
  <c r="E233"/>
  <c r="D233"/>
  <c r="C233" s="1"/>
  <c r="C232"/>
  <c r="O231"/>
  <c r="N231"/>
  <c r="M231"/>
  <c r="L231"/>
  <c r="K231"/>
  <c r="J231"/>
  <c r="I231"/>
  <c r="H231"/>
  <c r="G231"/>
  <c r="F231"/>
  <c r="E231"/>
  <c r="D231"/>
  <c r="C231"/>
  <c r="C230"/>
  <c r="O229"/>
  <c r="N229"/>
  <c r="M229"/>
  <c r="L229"/>
  <c r="K229"/>
  <c r="J229"/>
  <c r="I229"/>
  <c r="H229"/>
  <c r="G229"/>
  <c r="F229"/>
  <c r="E229"/>
  <c r="D229"/>
  <c r="C229" s="1"/>
  <c r="O228"/>
  <c r="N228"/>
  <c r="M228"/>
  <c r="L228"/>
  <c r="K228"/>
  <c r="J228"/>
  <c r="I228"/>
  <c r="H228"/>
  <c r="G228"/>
  <c r="F228"/>
  <c r="E228"/>
  <c r="C228" s="1"/>
  <c r="D228"/>
  <c r="C227"/>
  <c r="O226"/>
  <c r="N226"/>
  <c r="M226"/>
  <c r="L226"/>
  <c r="K226"/>
  <c r="J226"/>
  <c r="I226"/>
  <c r="H226"/>
  <c r="G226"/>
  <c r="F226"/>
  <c r="E226"/>
  <c r="D226"/>
  <c r="C226" s="1"/>
  <c r="O225"/>
  <c r="N225"/>
  <c r="M225"/>
  <c r="L225"/>
  <c r="K225"/>
  <c r="J225"/>
  <c r="I225"/>
  <c r="H225"/>
  <c r="G225"/>
  <c r="F225"/>
  <c r="E225"/>
  <c r="D225"/>
  <c r="C225" s="1"/>
  <c r="C224"/>
  <c r="C223"/>
  <c r="O222"/>
  <c r="N222"/>
  <c r="M222"/>
  <c r="L222"/>
  <c r="K222"/>
  <c r="J222"/>
  <c r="I222"/>
  <c r="H222"/>
  <c r="G222"/>
  <c r="F222"/>
  <c r="E222"/>
  <c r="D222"/>
  <c r="C222" s="1"/>
  <c r="C221"/>
  <c r="O220"/>
  <c r="N220"/>
  <c r="M220"/>
  <c r="L220"/>
  <c r="K220"/>
  <c r="J220"/>
  <c r="I220"/>
  <c r="H220"/>
  <c r="G220"/>
  <c r="F220"/>
  <c r="E220"/>
  <c r="D220"/>
  <c r="C220" s="1"/>
  <c r="C219"/>
  <c r="O218"/>
  <c r="N218"/>
  <c r="M218"/>
  <c r="L218"/>
  <c r="K218"/>
  <c r="J218"/>
  <c r="I218"/>
  <c r="H218"/>
  <c r="G218"/>
  <c r="F218"/>
  <c r="E218"/>
  <c r="D218"/>
  <c r="C218" s="1"/>
  <c r="C217"/>
  <c r="O216"/>
  <c r="N216"/>
  <c r="M216"/>
  <c r="L216"/>
  <c r="K216"/>
  <c r="J216"/>
  <c r="I216"/>
  <c r="H216"/>
  <c r="G216"/>
  <c r="F216"/>
  <c r="E216"/>
  <c r="D216"/>
  <c r="C216"/>
  <c r="C215"/>
  <c r="O214"/>
  <c r="N214"/>
  <c r="M214"/>
  <c r="L214"/>
  <c r="K214"/>
  <c r="J214"/>
  <c r="I214"/>
  <c r="H214"/>
  <c r="G214"/>
  <c r="F214"/>
  <c r="E214"/>
  <c r="D214"/>
  <c r="C214" s="1"/>
  <c r="C213"/>
  <c r="O212"/>
  <c r="N212"/>
  <c r="M212"/>
  <c r="L212"/>
  <c r="K212"/>
  <c r="J212"/>
  <c r="I212"/>
  <c r="H212"/>
  <c r="G212"/>
  <c r="F212"/>
  <c r="E212"/>
  <c r="D212"/>
  <c r="C212"/>
  <c r="C211"/>
  <c r="O210"/>
  <c r="N210"/>
  <c r="M210"/>
  <c r="L210"/>
  <c r="K210"/>
  <c r="J210"/>
  <c r="I210"/>
  <c r="H210"/>
  <c r="G210"/>
  <c r="F210"/>
  <c r="E210"/>
  <c r="D210"/>
  <c r="C210" s="1"/>
  <c r="O209"/>
  <c r="N209"/>
  <c r="M209"/>
  <c r="L209"/>
  <c r="K209"/>
  <c r="J209"/>
  <c r="I209"/>
  <c r="H209"/>
  <c r="G209"/>
  <c r="F209"/>
  <c r="E209"/>
  <c r="D209"/>
  <c r="C209" s="1"/>
  <c r="O208"/>
  <c r="N208"/>
  <c r="M208"/>
  <c r="L208"/>
  <c r="K208"/>
  <c r="J208"/>
  <c r="I208"/>
  <c r="H208"/>
  <c r="G208"/>
  <c r="F208"/>
  <c r="E208"/>
  <c r="D208"/>
  <c r="C208"/>
  <c r="C207"/>
  <c r="O206"/>
  <c r="N206"/>
  <c r="M206"/>
  <c r="L206"/>
  <c r="K206"/>
  <c r="J206"/>
  <c r="I206"/>
  <c r="H206"/>
  <c r="G206"/>
  <c r="F206"/>
  <c r="E206"/>
  <c r="D206"/>
  <c r="C206"/>
  <c r="O205"/>
  <c r="N205"/>
  <c r="M205"/>
  <c r="L205"/>
  <c r="K205"/>
  <c r="J205"/>
  <c r="I205"/>
  <c r="H205"/>
  <c r="G205"/>
  <c r="F205"/>
  <c r="E205"/>
  <c r="D205"/>
  <c r="C205" s="1"/>
  <c r="C204"/>
  <c r="O203"/>
  <c r="N203"/>
  <c r="M203"/>
  <c r="L203"/>
  <c r="K203"/>
  <c r="J203"/>
  <c r="I203"/>
  <c r="H203"/>
  <c r="G203"/>
  <c r="F203"/>
  <c r="E203"/>
  <c r="D203"/>
  <c r="C203" s="1"/>
  <c r="O202"/>
  <c r="N202"/>
  <c r="M202"/>
  <c r="L202"/>
  <c r="K202"/>
  <c r="J202"/>
  <c r="I202"/>
  <c r="H202"/>
  <c r="G202"/>
  <c r="F202"/>
  <c r="E202"/>
  <c r="D202"/>
  <c r="C202"/>
  <c r="C201"/>
  <c r="C200"/>
  <c r="C199"/>
  <c r="C198"/>
  <c r="C197"/>
  <c r="C196"/>
  <c r="C195"/>
  <c r="C194"/>
  <c r="C193"/>
  <c r="O192"/>
  <c r="N192"/>
  <c r="M192"/>
  <c r="L192"/>
  <c r="K192"/>
  <c r="J192"/>
  <c r="I192"/>
  <c r="H192"/>
  <c r="G192"/>
  <c r="F192"/>
  <c r="E192"/>
  <c r="D192"/>
  <c r="C192"/>
  <c r="C191"/>
  <c r="C190"/>
  <c r="C189"/>
  <c r="C188"/>
  <c r="O187"/>
  <c r="N187"/>
  <c r="M187"/>
  <c r="L187"/>
  <c r="K187"/>
  <c r="J187"/>
  <c r="I187"/>
  <c r="H187"/>
  <c r="G187"/>
  <c r="F187"/>
  <c r="E187"/>
  <c r="D187"/>
  <c r="C187" s="1"/>
  <c r="C186"/>
  <c r="C185"/>
  <c r="C184"/>
  <c r="C183"/>
  <c r="C182"/>
  <c r="O181"/>
  <c r="N181"/>
  <c r="M181"/>
  <c r="L181"/>
  <c r="K181"/>
  <c r="J181"/>
  <c r="I181"/>
  <c r="H181"/>
  <c r="G181"/>
  <c r="F181"/>
  <c r="E181"/>
  <c r="D181"/>
  <c r="C181" s="1"/>
  <c r="O180"/>
  <c r="N180"/>
  <c r="M180"/>
  <c r="L180"/>
  <c r="K180"/>
  <c r="J180"/>
  <c r="I180"/>
  <c r="H180"/>
  <c r="G180"/>
  <c r="F180"/>
  <c r="E180"/>
  <c r="D180"/>
  <c r="C180" s="1"/>
  <c r="O179"/>
  <c r="N179"/>
  <c r="M179"/>
  <c r="L179"/>
  <c r="K179"/>
  <c r="J179"/>
  <c r="I179"/>
  <c r="H179"/>
  <c r="G179"/>
  <c r="F179"/>
  <c r="E179"/>
  <c r="D179"/>
  <c r="C179" s="1"/>
  <c r="C178"/>
  <c r="O177"/>
  <c r="N177"/>
  <c r="M177"/>
  <c r="L177"/>
  <c r="K177"/>
  <c r="J177"/>
  <c r="I177"/>
  <c r="H177"/>
  <c r="G177"/>
  <c r="F177"/>
  <c r="E177"/>
  <c r="D177"/>
  <c r="C177"/>
  <c r="C176"/>
  <c r="C175"/>
  <c r="C174"/>
  <c r="O173"/>
  <c r="N173"/>
  <c r="M173"/>
  <c r="L173"/>
  <c r="K173"/>
  <c r="J173"/>
  <c r="I173"/>
  <c r="H173"/>
  <c r="G173"/>
  <c r="F173"/>
  <c r="E173"/>
  <c r="D173"/>
  <c r="C173" s="1"/>
  <c r="C172"/>
  <c r="O171"/>
  <c r="N171"/>
  <c r="M171"/>
  <c r="L171"/>
  <c r="K171"/>
  <c r="J171"/>
  <c r="I171"/>
  <c r="H171"/>
  <c r="G171"/>
  <c r="F171"/>
  <c r="E171"/>
  <c r="D171"/>
  <c r="C171" s="1"/>
  <c r="C170"/>
  <c r="O169"/>
  <c r="N169"/>
  <c r="M169"/>
  <c r="L169"/>
  <c r="K169"/>
  <c r="J169"/>
  <c r="I169"/>
  <c r="H169"/>
  <c r="G169"/>
  <c r="F169"/>
  <c r="E169"/>
  <c r="D169"/>
  <c r="C169" s="1"/>
  <c r="C168"/>
  <c r="O167"/>
  <c r="N167"/>
  <c r="M167"/>
  <c r="L167"/>
  <c r="K167"/>
  <c r="J167"/>
  <c r="I167"/>
  <c r="H167"/>
  <c r="G167"/>
  <c r="F167"/>
  <c r="E167"/>
  <c r="D167"/>
  <c r="C167"/>
  <c r="O166"/>
  <c r="N166"/>
  <c r="M166"/>
  <c r="L166"/>
  <c r="K166"/>
  <c r="J166"/>
  <c r="I166"/>
  <c r="H166"/>
  <c r="G166"/>
  <c r="F166"/>
  <c r="E166"/>
  <c r="D166"/>
  <c r="C166" s="1"/>
  <c r="C165"/>
  <c r="C164"/>
  <c r="C163"/>
  <c r="C162"/>
  <c r="C161"/>
  <c r="O160"/>
  <c r="N160"/>
  <c r="M160"/>
  <c r="L160"/>
  <c r="K160"/>
  <c r="J160"/>
  <c r="I160"/>
  <c r="H160"/>
  <c r="G160"/>
  <c r="F160"/>
  <c r="E160"/>
  <c r="D160"/>
  <c r="C160"/>
  <c r="O159"/>
  <c r="N159"/>
  <c r="M159"/>
  <c r="L159"/>
  <c r="K159"/>
  <c r="J159"/>
  <c r="I159"/>
  <c r="H159"/>
  <c r="G159"/>
  <c r="F159"/>
  <c r="E159"/>
  <c r="D159"/>
  <c r="C159"/>
  <c r="C158"/>
  <c r="C157"/>
  <c r="C156"/>
  <c r="C155"/>
  <c r="C154"/>
  <c r="C153"/>
  <c r="O152"/>
  <c r="N152"/>
  <c r="M152"/>
  <c r="L152"/>
  <c r="K152"/>
  <c r="J152"/>
  <c r="I152"/>
  <c r="H152"/>
  <c r="G152"/>
  <c r="F152"/>
  <c r="E152"/>
  <c r="D152"/>
  <c r="C152" s="1"/>
  <c r="C151"/>
  <c r="C150"/>
  <c r="C149"/>
  <c r="O148"/>
  <c r="N148"/>
  <c r="M148"/>
  <c r="L148"/>
  <c r="K148"/>
  <c r="J148"/>
  <c r="I148"/>
  <c r="H148"/>
  <c r="G148"/>
  <c r="F148"/>
  <c r="E148"/>
  <c r="D148"/>
  <c r="C148" s="1"/>
  <c r="C147"/>
  <c r="C146"/>
  <c r="C145"/>
  <c r="O144"/>
  <c r="N144"/>
  <c r="M144"/>
  <c r="L144"/>
  <c r="K144"/>
  <c r="J144"/>
  <c r="I144"/>
  <c r="H144"/>
  <c r="G144"/>
  <c r="F144"/>
  <c r="E144"/>
  <c r="D144"/>
  <c r="C144"/>
  <c r="C143"/>
  <c r="C142"/>
  <c r="C141"/>
  <c r="C140"/>
  <c r="C139"/>
  <c r="C138"/>
  <c r="C137"/>
  <c r="C136"/>
  <c r="O135"/>
  <c r="N135"/>
  <c r="M135"/>
  <c r="L135"/>
  <c r="K135"/>
  <c r="J135"/>
  <c r="I135"/>
  <c r="H135"/>
  <c r="G135"/>
  <c r="F135"/>
  <c r="E135"/>
  <c r="D135"/>
  <c r="C135" s="1"/>
  <c r="C134"/>
  <c r="C133"/>
  <c r="C132"/>
  <c r="C131"/>
  <c r="C130"/>
  <c r="C129"/>
  <c r="C128"/>
  <c r="C127"/>
  <c r="O126"/>
  <c r="N126"/>
  <c r="M126"/>
  <c r="L126"/>
  <c r="K126"/>
  <c r="J126"/>
  <c r="I126"/>
  <c r="H126"/>
  <c r="G126"/>
  <c r="F126"/>
  <c r="E126"/>
  <c r="D126"/>
  <c r="C126"/>
  <c r="C125"/>
  <c r="C124"/>
  <c r="C123"/>
  <c r="C122"/>
  <c r="C121"/>
  <c r="C120"/>
  <c r="O119"/>
  <c r="N119"/>
  <c r="M119"/>
  <c r="L119"/>
  <c r="K119"/>
  <c r="J119"/>
  <c r="I119"/>
  <c r="H119"/>
  <c r="G119"/>
  <c r="F119"/>
  <c r="E119"/>
  <c r="D119"/>
  <c r="C119" s="1"/>
  <c r="C118"/>
  <c r="C117"/>
  <c r="C116"/>
  <c r="C115"/>
  <c r="O114"/>
  <c r="N114"/>
  <c r="M114"/>
  <c r="L114"/>
  <c r="K114"/>
  <c r="J114"/>
  <c r="I114"/>
  <c r="H114"/>
  <c r="G114"/>
  <c r="F114"/>
  <c r="E114"/>
  <c r="D114"/>
  <c r="C114" s="1"/>
  <c r="C113"/>
  <c r="C112"/>
  <c r="C111"/>
  <c r="O110"/>
  <c r="N110"/>
  <c r="M110"/>
  <c r="L110"/>
  <c r="K110"/>
  <c r="J110"/>
  <c r="I110"/>
  <c r="H110"/>
  <c r="G110"/>
  <c r="F110"/>
  <c r="E110"/>
  <c r="D110"/>
  <c r="C110" s="1"/>
  <c r="C109"/>
  <c r="C108"/>
  <c r="C107"/>
  <c r="O106"/>
  <c r="N106"/>
  <c r="M106"/>
  <c r="L106"/>
  <c r="K106"/>
  <c r="J106"/>
  <c r="I106"/>
  <c r="H106"/>
  <c r="G106"/>
  <c r="F106"/>
  <c r="E106"/>
  <c r="D106"/>
  <c r="C106" s="1"/>
  <c r="C105"/>
  <c r="C104"/>
  <c r="C103"/>
  <c r="O102"/>
  <c r="N102"/>
  <c r="M102"/>
  <c r="L102"/>
  <c r="K102"/>
  <c r="J102"/>
  <c r="I102"/>
  <c r="H102"/>
  <c r="G102"/>
  <c r="F102"/>
  <c r="E102"/>
  <c r="D102"/>
  <c r="C102" s="1"/>
  <c r="C101"/>
  <c r="C100"/>
  <c r="C99"/>
  <c r="C98"/>
  <c r="O97"/>
  <c r="N97"/>
  <c r="M97"/>
  <c r="L97"/>
  <c r="K97"/>
  <c r="J97"/>
  <c r="I97"/>
  <c r="H97"/>
  <c r="G97"/>
  <c r="F97"/>
  <c r="E97"/>
  <c r="D97"/>
  <c r="C97" s="1"/>
  <c r="C96"/>
  <c r="C95"/>
  <c r="C94"/>
  <c r="C93"/>
  <c r="C92"/>
  <c r="C91"/>
  <c r="C90"/>
  <c r="O89"/>
  <c r="N89"/>
  <c r="M89"/>
  <c r="L89"/>
  <c r="K89"/>
  <c r="J89"/>
  <c r="I89"/>
  <c r="H89"/>
  <c r="G89"/>
  <c r="F89"/>
  <c r="E89"/>
  <c r="D89"/>
  <c r="C89" s="1"/>
  <c r="C88"/>
  <c r="C87"/>
  <c r="C86"/>
  <c r="O85"/>
  <c r="N85"/>
  <c r="M85"/>
  <c r="L85"/>
  <c r="K85"/>
  <c r="J85"/>
  <c r="I85"/>
  <c r="H85"/>
  <c r="G85"/>
  <c r="F85"/>
  <c r="E85"/>
  <c r="D85"/>
  <c r="C85" s="1"/>
  <c r="C84"/>
  <c r="C83"/>
  <c r="C82"/>
  <c r="C81"/>
  <c r="O80"/>
  <c r="N80"/>
  <c r="M80"/>
  <c r="L80"/>
  <c r="K80"/>
  <c r="J80"/>
  <c r="I80"/>
  <c r="H80"/>
  <c r="G80"/>
  <c r="F80"/>
  <c r="E80"/>
  <c r="C80" s="1"/>
  <c r="D80"/>
  <c r="O79"/>
  <c r="N79"/>
  <c r="M79"/>
  <c r="L79"/>
  <c r="K79"/>
  <c r="J79"/>
  <c r="I79"/>
  <c r="H79"/>
  <c r="G79"/>
  <c r="F79"/>
  <c r="E79"/>
  <c r="D79"/>
  <c r="C79"/>
  <c r="C78"/>
  <c r="C77"/>
  <c r="C76"/>
  <c r="C75"/>
  <c r="C74"/>
  <c r="C73"/>
  <c r="O72"/>
  <c r="N72"/>
  <c r="M72"/>
  <c r="L72"/>
  <c r="K72"/>
  <c r="J72"/>
  <c r="I72"/>
  <c r="H72"/>
  <c r="G72"/>
  <c r="F72"/>
  <c r="E72"/>
  <c r="D72"/>
  <c r="C72" s="1"/>
  <c r="C71"/>
  <c r="C70"/>
  <c r="C69"/>
  <c r="C68"/>
  <c r="O67"/>
  <c r="N67"/>
  <c r="M67"/>
  <c r="L67"/>
  <c r="K67"/>
  <c r="J67"/>
  <c r="I67"/>
  <c r="H67"/>
  <c r="G67"/>
  <c r="F67"/>
  <c r="E67"/>
  <c r="D67"/>
  <c r="C67"/>
  <c r="C66"/>
  <c r="O65"/>
  <c r="N65"/>
  <c r="M65"/>
  <c r="L65"/>
  <c r="K65"/>
  <c r="J65"/>
  <c r="I65"/>
  <c r="H65"/>
  <c r="G65"/>
  <c r="F65"/>
  <c r="E65"/>
  <c r="D65"/>
  <c r="C65" s="1"/>
  <c r="C64"/>
  <c r="C63"/>
  <c r="C62"/>
  <c r="C61"/>
  <c r="C60"/>
  <c r="O59"/>
  <c r="N59"/>
  <c r="M59"/>
  <c r="L59"/>
  <c r="K59"/>
  <c r="J59"/>
  <c r="I59"/>
  <c r="H59"/>
  <c r="G59"/>
  <c r="F59"/>
  <c r="E59"/>
  <c r="D59"/>
  <c r="C59"/>
  <c r="O58"/>
  <c r="N58"/>
  <c r="M58"/>
  <c r="L58"/>
  <c r="K58"/>
  <c r="J58"/>
  <c r="I58"/>
  <c r="H58"/>
  <c r="G58"/>
  <c r="F58"/>
  <c r="E58"/>
  <c r="D58"/>
  <c r="C58" s="1"/>
  <c r="O57"/>
  <c r="N57"/>
  <c r="M57"/>
  <c r="L57"/>
  <c r="K57"/>
  <c r="J57"/>
  <c r="I57"/>
  <c r="H57"/>
  <c r="G57"/>
  <c r="F57"/>
  <c r="E57"/>
  <c r="D57"/>
  <c r="C57" s="1"/>
  <c r="C56"/>
  <c r="O55"/>
  <c r="N55"/>
  <c r="M55"/>
  <c r="L55"/>
  <c r="K55"/>
  <c r="J55"/>
  <c r="I55"/>
  <c r="H55"/>
  <c r="G55"/>
  <c r="F55"/>
  <c r="E55"/>
  <c r="D55"/>
  <c r="C55"/>
  <c r="O54"/>
  <c r="N54"/>
  <c r="M54"/>
  <c r="L54"/>
  <c r="K54"/>
  <c r="J54"/>
  <c r="I54"/>
  <c r="H54"/>
  <c r="G54"/>
  <c r="F54"/>
  <c r="E54"/>
  <c r="D54"/>
  <c r="C54" s="1"/>
  <c r="O53"/>
  <c r="N53"/>
  <c r="M53"/>
  <c r="L53"/>
  <c r="K53"/>
  <c r="J53"/>
  <c r="I53"/>
  <c r="H53"/>
  <c r="G53"/>
  <c r="F53"/>
  <c r="E53"/>
  <c r="D53"/>
  <c r="C53" s="1"/>
  <c r="C52"/>
  <c r="C51"/>
  <c r="C50"/>
  <c r="C49"/>
  <c r="C48"/>
  <c r="O47"/>
  <c r="N47"/>
  <c r="M47"/>
  <c r="L47"/>
  <c r="K47"/>
  <c r="J47"/>
  <c r="I47"/>
  <c r="H47"/>
  <c r="G47"/>
  <c r="F47"/>
  <c r="E47"/>
  <c r="D47"/>
  <c r="C47" s="1"/>
  <c r="C46"/>
  <c r="C45"/>
  <c r="O44"/>
  <c r="N44"/>
  <c r="M44"/>
  <c r="L44"/>
  <c r="K44"/>
  <c r="J44"/>
  <c r="I44"/>
  <c r="H44"/>
  <c r="G44"/>
  <c r="F44"/>
  <c r="E44"/>
  <c r="D44"/>
  <c r="C44"/>
  <c r="O43"/>
  <c r="N43"/>
  <c r="M43"/>
  <c r="L43"/>
  <c r="K43"/>
  <c r="J43"/>
  <c r="I43"/>
  <c r="H43"/>
  <c r="G43"/>
  <c r="F43"/>
  <c r="E43"/>
  <c r="D43"/>
  <c r="C43" s="1"/>
  <c r="C42"/>
  <c r="O41"/>
  <c r="N41"/>
  <c r="M41"/>
  <c r="L41"/>
  <c r="K41"/>
  <c r="J41"/>
  <c r="I41"/>
  <c r="H41"/>
  <c r="G41"/>
  <c r="F41"/>
  <c r="E41"/>
  <c r="D41"/>
  <c r="C41" s="1"/>
  <c r="C40"/>
  <c r="C39"/>
  <c r="C38"/>
  <c r="O37"/>
  <c r="N37"/>
  <c r="M37"/>
  <c r="L37"/>
  <c r="K37"/>
  <c r="J37"/>
  <c r="I37"/>
  <c r="H37"/>
  <c r="G37"/>
  <c r="F37"/>
  <c r="E37"/>
  <c r="C37" s="1"/>
  <c r="D37"/>
  <c r="C36"/>
  <c r="O35"/>
  <c r="N35"/>
  <c r="M35"/>
  <c r="L35"/>
  <c r="K35"/>
  <c r="J35"/>
  <c r="I35"/>
  <c r="H35"/>
  <c r="G35"/>
  <c r="F35"/>
  <c r="E35"/>
  <c r="D35"/>
  <c r="C35"/>
  <c r="C34"/>
  <c r="O33"/>
  <c r="N33"/>
  <c r="M33"/>
  <c r="L33"/>
  <c r="K33"/>
  <c r="J33"/>
  <c r="I33"/>
  <c r="H33"/>
  <c r="G33"/>
  <c r="F33"/>
  <c r="E33"/>
  <c r="C33" s="1"/>
  <c r="D33"/>
  <c r="C32"/>
  <c r="O31"/>
  <c r="N31"/>
  <c r="M31"/>
  <c r="L31"/>
  <c r="K31"/>
  <c r="J31"/>
  <c r="I31"/>
  <c r="H31"/>
  <c r="G31"/>
  <c r="F31"/>
  <c r="E31"/>
  <c r="D31"/>
  <c r="C31"/>
  <c r="O30"/>
  <c r="N30"/>
  <c r="M30"/>
  <c r="L30"/>
  <c r="K30"/>
  <c r="J30"/>
  <c r="I30"/>
  <c r="H30"/>
  <c r="G30"/>
  <c r="F30"/>
  <c r="E30"/>
  <c r="D30"/>
  <c r="C30" s="1"/>
  <c r="C29"/>
  <c r="C28"/>
  <c r="C27"/>
  <c r="C26"/>
  <c r="C25"/>
  <c r="C24"/>
  <c r="C23"/>
  <c r="O22"/>
  <c r="N22"/>
  <c r="M22"/>
  <c r="L22"/>
  <c r="K22"/>
  <c r="J22"/>
  <c r="I22"/>
  <c r="H22"/>
  <c r="G22"/>
  <c r="F22"/>
  <c r="E22"/>
  <c r="D22"/>
  <c r="C22" s="1"/>
  <c r="C21"/>
  <c r="C20"/>
  <c r="O19"/>
  <c r="N19"/>
  <c r="M19"/>
  <c r="L19"/>
  <c r="K19"/>
  <c r="J19"/>
  <c r="I19"/>
  <c r="H19"/>
  <c r="G19"/>
  <c r="F19"/>
  <c r="E19"/>
  <c r="D19"/>
  <c r="C19"/>
  <c r="C18"/>
  <c r="C17"/>
  <c r="O16"/>
  <c r="N16"/>
  <c r="M16"/>
  <c r="L16"/>
  <c r="K16"/>
  <c r="J16"/>
  <c r="I16"/>
  <c r="H16"/>
  <c r="G16"/>
  <c r="F16"/>
  <c r="E16"/>
  <c r="D16"/>
  <c r="C16"/>
  <c r="O15"/>
  <c r="N15"/>
  <c r="M15"/>
  <c r="L15"/>
  <c r="K15"/>
  <c r="J15"/>
  <c r="I15"/>
  <c r="H15"/>
  <c r="G15"/>
  <c r="F15"/>
  <c r="E15"/>
  <c r="D15"/>
  <c r="C15" s="1"/>
  <c r="C14"/>
  <c r="C13"/>
  <c r="C12"/>
  <c r="C11"/>
  <c r="C10"/>
  <c r="C9"/>
  <c r="C8"/>
  <c r="O7"/>
  <c r="N7"/>
  <c r="M7"/>
  <c r="L7"/>
  <c r="K7"/>
  <c r="J7"/>
  <c r="I7"/>
  <c r="H7"/>
  <c r="G7"/>
  <c r="F7"/>
  <c r="E7"/>
  <c r="D7"/>
  <c r="C7" s="1"/>
  <c r="O6"/>
  <c r="N6"/>
  <c r="M6"/>
  <c r="L6"/>
  <c r="K6"/>
  <c r="J6"/>
  <c r="I6"/>
  <c r="H6"/>
  <c r="G6"/>
  <c r="F6"/>
  <c r="E6"/>
  <c r="D6"/>
  <c r="C6" s="1"/>
  <c r="O5"/>
  <c r="O293" s="1"/>
  <c r="N5"/>
  <c r="N293" s="1"/>
  <c r="M5"/>
  <c r="M293" s="1"/>
  <c r="L5"/>
  <c r="L293" s="1"/>
  <c r="K5"/>
  <c r="K293" s="1"/>
  <c r="J5"/>
  <c r="J293" s="1"/>
  <c r="I5"/>
  <c r="I293" s="1"/>
  <c r="H5"/>
  <c r="H293" s="1"/>
  <c r="G5"/>
  <c r="G293" s="1"/>
  <c r="F5"/>
  <c r="F293" s="1"/>
  <c r="E5"/>
  <c r="D5"/>
  <c r="D293" s="1"/>
  <c r="C5"/>
  <c r="I9" i="5" l="1"/>
  <c r="I140" s="1"/>
  <c r="M11"/>
  <c r="I13"/>
  <c r="M15"/>
  <c r="I17"/>
  <c r="M19"/>
  <c r="I21"/>
  <c r="M27"/>
  <c r="M28"/>
  <c r="I30"/>
  <c r="H30"/>
  <c r="M8"/>
  <c r="L140"/>
  <c r="M12"/>
  <c r="M16"/>
  <c r="M20"/>
  <c r="H25"/>
  <c r="H140" s="1"/>
  <c r="I26"/>
  <c r="H29"/>
  <c r="M9"/>
  <c r="M13"/>
  <c r="M17"/>
  <c r="M21"/>
  <c r="F140"/>
  <c r="M23"/>
  <c r="M26"/>
  <c r="M29"/>
  <c r="M31"/>
  <c r="M32"/>
  <c r="I34"/>
  <c r="H34"/>
  <c r="H37"/>
  <c r="M37" s="1"/>
  <c r="H41"/>
  <c r="M41" s="1"/>
  <c r="H45"/>
  <c r="M45" s="1"/>
  <c r="H49"/>
  <c r="H53"/>
  <c r="M53" s="1"/>
  <c r="H57"/>
  <c r="M57" s="1"/>
  <c r="H61"/>
  <c r="M61" s="1"/>
  <c r="H65"/>
  <c r="M65" s="1"/>
  <c r="H69"/>
  <c r="M69" s="1"/>
  <c r="H73"/>
  <c r="M73" s="1"/>
  <c r="H77"/>
  <c r="M77" s="1"/>
  <c r="H81"/>
  <c r="M81" s="1"/>
  <c r="H85"/>
  <c r="M85" s="1"/>
  <c r="H89"/>
  <c r="M89" s="1"/>
  <c r="H93"/>
  <c r="M93" s="1"/>
  <c r="H97"/>
  <c r="M97" s="1"/>
  <c r="H101"/>
  <c r="M101" s="1"/>
  <c r="H105"/>
  <c r="M105" s="1"/>
  <c r="H109"/>
  <c r="M109" s="1"/>
  <c r="H113"/>
  <c r="M113" s="1"/>
  <c r="H117"/>
  <c r="M117" s="1"/>
  <c r="H121"/>
  <c r="M121" s="1"/>
  <c r="H125"/>
  <c r="M125" s="1"/>
  <c r="H129"/>
  <c r="M129" s="1"/>
  <c r="M134"/>
  <c r="M138"/>
  <c r="I37"/>
  <c r="H38"/>
  <c r="M38" s="1"/>
  <c r="I41"/>
  <c r="H42"/>
  <c r="M42" s="1"/>
  <c r="I45"/>
  <c r="H46"/>
  <c r="M46" s="1"/>
  <c r="I49"/>
  <c r="M49" s="1"/>
  <c r="H50"/>
  <c r="M50" s="1"/>
  <c r="I53"/>
  <c r="H54"/>
  <c r="M54" s="1"/>
  <c r="I57"/>
  <c r="H58"/>
  <c r="M58" s="1"/>
  <c r="I61"/>
  <c r="H62"/>
  <c r="M62" s="1"/>
  <c r="I65"/>
  <c r="H66"/>
  <c r="M66" s="1"/>
  <c r="I69"/>
  <c r="H70"/>
  <c r="M70" s="1"/>
  <c r="I73"/>
  <c r="H74"/>
  <c r="M74" s="1"/>
  <c r="M75"/>
  <c r="I77"/>
  <c r="H78"/>
  <c r="M78" s="1"/>
  <c r="I81"/>
  <c r="H82"/>
  <c r="M82" s="1"/>
  <c r="I85"/>
  <c r="H86"/>
  <c r="M86" s="1"/>
  <c r="I89"/>
  <c r="H90"/>
  <c r="M90" s="1"/>
  <c r="M91"/>
  <c r="I93"/>
  <c r="H94"/>
  <c r="M94" s="1"/>
  <c r="M95"/>
  <c r="I97"/>
  <c r="H98"/>
  <c r="M98" s="1"/>
  <c r="M99"/>
  <c r="I101"/>
  <c r="H102"/>
  <c r="M102" s="1"/>
  <c r="M103"/>
  <c r="I105"/>
  <c r="H106"/>
  <c r="M106" s="1"/>
  <c r="M107"/>
  <c r="I109"/>
  <c r="H110"/>
  <c r="M110" s="1"/>
  <c r="M111"/>
  <c r="I113"/>
  <c r="H114"/>
  <c r="M114" s="1"/>
  <c r="M115"/>
  <c r="I117"/>
  <c r="H118"/>
  <c r="M118" s="1"/>
  <c r="M119"/>
  <c r="I121"/>
  <c r="H122"/>
  <c r="M122" s="1"/>
  <c r="M123"/>
  <c r="I125"/>
  <c r="H126"/>
  <c r="M126" s="1"/>
  <c r="M127"/>
  <c r="I129"/>
  <c r="H130"/>
  <c r="M130" s="1"/>
  <c r="M139"/>
  <c r="H131"/>
  <c r="M131" s="1"/>
  <c r="H135"/>
  <c r="M135" s="1"/>
  <c r="H139"/>
  <c r="E293" i="4"/>
  <c r="C293" s="1"/>
  <c r="E286"/>
  <c r="C286" s="1"/>
  <c r="C287"/>
  <c r="M34" i="5" l="1"/>
  <c r="M25"/>
  <c r="M140"/>
  <c r="M30"/>
  <c r="C430" i="2" l="1"/>
  <c r="C7" l="1"/>
  <c r="D6" l="1"/>
  <c r="C222" l="1"/>
  <c r="C178" l="1"/>
  <c r="E252" l="1"/>
  <c r="F252"/>
  <c r="G252"/>
  <c r="H252"/>
  <c r="I252"/>
  <c r="J252"/>
  <c r="K252"/>
  <c r="L252"/>
  <c r="M252"/>
  <c r="N252"/>
  <c r="O428" l="1"/>
  <c r="N428"/>
  <c r="M428"/>
  <c r="L428"/>
  <c r="K428"/>
  <c r="J428"/>
  <c r="I428"/>
  <c r="H428"/>
  <c r="G428"/>
  <c r="F428"/>
  <c r="D428"/>
  <c r="E428"/>
  <c r="C72" l="1"/>
  <c r="C125" l="1"/>
  <c r="C99"/>
  <c r="C79"/>
  <c r="C50" l="1"/>
  <c r="F311" l="1"/>
  <c r="G311"/>
  <c r="H311"/>
  <c r="I311"/>
  <c r="J311"/>
  <c r="K311"/>
  <c r="L311"/>
  <c r="M311"/>
  <c r="N311"/>
  <c r="O311"/>
  <c r="E311"/>
  <c r="O320"/>
  <c r="D16" l="1"/>
  <c r="D25"/>
  <c r="D30"/>
  <c r="D37"/>
  <c r="D39"/>
  <c r="D43"/>
  <c r="D52"/>
  <c r="C147" l="1"/>
  <c r="C429" l="1"/>
  <c r="C427"/>
  <c r="C426"/>
  <c r="O425"/>
  <c r="N425"/>
  <c r="M425"/>
  <c r="L425"/>
  <c r="K425"/>
  <c r="J425"/>
  <c r="I425"/>
  <c r="H425"/>
  <c r="G425"/>
  <c r="F425"/>
  <c r="E425"/>
  <c r="C425" s="1"/>
  <c r="D425"/>
  <c r="C424"/>
  <c r="O423"/>
  <c r="N423"/>
  <c r="M423"/>
  <c r="L423"/>
  <c r="K423"/>
  <c r="J423"/>
  <c r="I423"/>
  <c r="H423"/>
  <c r="G423"/>
  <c r="F423"/>
  <c r="E423"/>
  <c r="D423"/>
  <c r="C422"/>
  <c r="C421"/>
  <c r="O420"/>
  <c r="N420"/>
  <c r="M420"/>
  <c r="L420"/>
  <c r="K420"/>
  <c r="J420"/>
  <c r="I420"/>
  <c r="H420"/>
  <c r="G420"/>
  <c r="F420"/>
  <c r="E420"/>
  <c r="D420"/>
  <c r="C419"/>
  <c r="C418"/>
  <c r="O417"/>
  <c r="N417"/>
  <c r="M417"/>
  <c r="L417"/>
  <c r="K417"/>
  <c r="J417"/>
  <c r="I417"/>
  <c r="H417"/>
  <c r="G417"/>
  <c r="F417"/>
  <c r="E417"/>
  <c r="D417"/>
  <c r="C416"/>
  <c r="C415"/>
  <c r="C414"/>
  <c r="C413"/>
  <c r="C412"/>
  <c r="C411"/>
  <c r="C410"/>
  <c r="C409"/>
  <c r="O408"/>
  <c r="N408"/>
  <c r="M408"/>
  <c r="L408"/>
  <c r="K408"/>
  <c r="J408"/>
  <c r="I408"/>
  <c r="H408"/>
  <c r="G408"/>
  <c r="F408"/>
  <c r="E408"/>
  <c r="D408"/>
  <c r="C407"/>
  <c r="C406"/>
  <c r="C405"/>
  <c r="C404"/>
  <c r="C403"/>
  <c r="C402"/>
  <c r="C401"/>
  <c r="C400"/>
  <c r="O399"/>
  <c r="N399"/>
  <c r="M399"/>
  <c r="L399"/>
  <c r="K399"/>
  <c r="J399"/>
  <c r="I399"/>
  <c r="H399"/>
  <c r="G399"/>
  <c r="F399"/>
  <c r="E399"/>
  <c r="D399"/>
  <c r="C397"/>
  <c r="C396"/>
  <c r="C395"/>
  <c r="O394"/>
  <c r="N394"/>
  <c r="M394"/>
  <c r="L394"/>
  <c r="L380" s="1"/>
  <c r="K394"/>
  <c r="J394"/>
  <c r="I394"/>
  <c r="H394"/>
  <c r="G394"/>
  <c r="F394"/>
  <c r="E394"/>
  <c r="D394"/>
  <c r="C393"/>
  <c r="C392"/>
  <c r="C391"/>
  <c r="C390"/>
  <c r="C389"/>
  <c r="O388"/>
  <c r="N388"/>
  <c r="M388"/>
  <c r="L388"/>
  <c r="K388"/>
  <c r="J388"/>
  <c r="I388"/>
  <c r="H388"/>
  <c r="G388"/>
  <c r="F388"/>
  <c r="E388"/>
  <c r="D388"/>
  <c r="C387"/>
  <c r="C386"/>
  <c r="C385"/>
  <c r="C384"/>
  <c r="C383"/>
  <c r="C382"/>
  <c r="O381"/>
  <c r="N381"/>
  <c r="M381"/>
  <c r="L381"/>
  <c r="K381"/>
  <c r="K380" s="1"/>
  <c r="J381"/>
  <c r="I381"/>
  <c r="I380" s="1"/>
  <c r="H381"/>
  <c r="G381"/>
  <c r="F381"/>
  <c r="E381"/>
  <c r="D381"/>
  <c r="C379"/>
  <c r="C378"/>
  <c r="C377"/>
  <c r="O376"/>
  <c r="N376"/>
  <c r="M376"/>
  <c r="L376"/>
  <c r="K376"/>
  <c r="J376"/>
  <c r="I376"/>
  <c r="H376"/>
  <c r="G376"/>
  <c r="F376"/>
  <c r="E376"/>
  <c r="D376"/>
  <c r="C375"/>
  <c r="C374"/>
  <c r="O373"/>
  <c r="N373"/>
  <c r="M373"/>
  <c r="L373"/>
  <c r="K373"/>
  <c r="J373"/>
  <c r="I373"/>
  <c r="H373"/>
  <c r="G373"/>
  <c r="F373"/>
  <c r="E373"/>
  <c r="D373"/>
  <c r="C372"/>
  <c r="C371"/>
  <c r="C370"/>
  <c r="C369"/>
  <c r="C368"/>
  <c r="C367"/>
  <c r="C366"/>
  <c r="C365"/>
  <c r="C364"/>
  <c r="O363"/>
  <c r="N363"/>
  <c r="M363"/>
  <c r="L363"/>
  <c r="K363"/>
  <c r="J363"/>
  <c r="I363"/>
  <c r="H363"/>
  <c r="G363"/>
  <c r="F363"/>
  <c r="E363"/>
  <c r="D363"/>
  <c r="C362"/>
  <c r="C361"/>
  <c r="C360"/>
  <c r="C359"/>
  <c r="C358"/>
  <c r="C357"/>
  <c r="C356"/>
  <c r="C355"/>
  <c r="C354"/>
  <c r="O353"/>
  <c r="N353"/>
  <c r="M353"/>
  <c r="L353"/>
  <c r="K353"/>
  <c r="J353"/>
  <c r="I353"/>
  <c r="H353"/>
  <c r="G353"/>
  <c r="F353"/>
  <c r="E353"/>
  <c r="D353"/>
  <c r="C352"/>
  <c r="C351"/>
  <c r="C350"/>
  <c r="C349"/>
  <c r="C348"/>
  <c r="C347"/>
  <c r="O346"/>
  <c r="N346"/>
  <c r="M346"/>
  <c r="L346"/>
  <c r="K346"/>
  <c r="J346"/>
  <c r="I346"/>
  <c r="H346"/>
  <c r="G346"/>
  <c r="F346"/>
  <c r="E346"/>
  <c r="D346"/>
  <c r="C345"/>
  <c r="C344"/>
  <c r="C343"/>
  <c r="C342"/>
  <c r="C341"/>
  <c r="C340"/>
  <c r="C339"/>
  <c r="C338"/>
  <c r="C337"/>
  <c r="O336"/>
  <c r="N336"/>
  <c r="M336"/>
  <c r="L336"/>
  <c r="K336"/>
  <c r="J336"/>
  <c r="I336"/>
  <c r="H336"/>
  <c r="G336"/>
  <c r="F336"/>
  <c r="E336"/>
  <c r="D336"/>
  <c r="C335"/>
  <c r="C334"/>
  <c r="O333"/>
  <c r="N333"/>
  <c r="M333"/>
  <c r="L333"/>
  <c r="K333"/>
  <c r="J333"/>
  <c r="I333"/>
  <c r="H333"/>
  <c r="G333"/>
  <c r="F333"/>
  <c r="E333"/>
  <c r="D333"/>
  <c r="C331"/>
  <c r="C330"/>
  <c r="O329"/>
  <c r="N329"/>
  <c r="M329"/>
  <c r="L329"/>
  <c r="K329"/>
  <c r="J329"/>
  <c r="I329"/>
  <c r="H329"/>
  <c r="G329"/>
  <c r="F329"/>
  <c r="E329"/>
  <c r="D329"/>
  <c r="C328"/>
  <c r="C327"/>
  <c r="C326"/>
  <c r="C325"/>
  <c r="C324"/>
  <c r="C323"/>
  <c r="C322"/>
  <c r="C321"/>
  <c r="N320"/>
  <c r="M320"/>
  <c r="L320"/>
  <c r="K320"/>
  <c r="J320"/>
  <c r="I320"/>
  <c r="H320"/>
  <c r="G320"/>
  <c r="F320"/>
  <c r="E320"/>
  <c r="D320"/>
  <c r="C319"/>
  <c r="C318"/>
  <c r="C317"/>
  <c r="C316"/>
  <c r="C315"/>
  <c r="C314"/>
  <c r="C313"/>
  <c r="C312"/>
  <c r="D311"/>
  <c r="C311" s="1"/>
  <c r="C309"/>
  <c r="C308"/>
  <c r="C307"/>
  <c r="C306"/>
  <c r="C305"/>
  <c r="C304"/>
  <c r="C303"/>
  <c r="C302"/>
  <c r="C301"/>
  <c r="O300"/>
  <c r="N300"/>
  <c r="M300"/>
  <c r="L300"/>
  <c r="K300"/>
  <c r="J300"/>
  <c r="I300"/>
  <c r="H300"/>
  <c r="G300"/>
  <c r="F300"/>
  <c r="E300"/>
  <c r="D300"/>
  <c r="C299"/>
  <c r="C298"/>
  <c r="C297"/>
  <c r="C296"/>
  <c r="O295"/>
  <c r="N295"/>
  <c r="M295"/>
  <c r="L295"/>
  <c r="K295"/>
  <c r="J295"/>
  <c r="I295"/>
  <c r="H295"/>
  <c r="G295"/>
  <c r="F295"/>
  <c r="E295"/>
  <c r="D295"/>
  <c r="C294"/>
  <c r="C293"/>
  <c r="C292"/>
  <c r="C291"/>
  <c r="C290"/>
  <c r="C289"/>
  <c r="C288"/>
  <c r="C287"/>
  <c r="C286"/>
  <c r="O285"/>
  <c r="N285"/>
  <c r="M285"/>
  <c r="L285"/>
  <c r="K285"/>
  <c r="J285"/>
  <c r="I285"/>
  <c r="H285"/>
  <c r="G285"/>
  <c r="F285"/>
  <c r="E285"/>
  <c r="D285"/>
  <c r="C284"/>
  <c r="C283"/>
  <c r="C282"/>
  <c r="C281"/>
  <c r="C280"/>
  <c r="C279"/>
  <c r="C278"/>
  <c r="C277"/>
  <c r="O276"/>
  <c r="N276"/>
  <c r="M276"/>
  <c r="L276"/>
  <c r="K276"/>
  <c r="J276"/>
  <c r="I276"/>
  <c r="H276"/>
  <c r="G276"/>
  <c r="F276"/>
  <c r="E276"/>
  <c r="C275"/>
  <c r="O274"/>
  <c r="N274"/>
  <c r="M274"/>
  <c r="L274"/>
  <c r="K274"/>
  <c r="J274"/>
  <c r="I274"/>
  <c r="H274"/>
  <c r="G274"/>
  <c r="F274"/>
  <c r="E274"/>
  <c r="D274"/>
  <c r="C273"/>
  <c r="C272"/>
  <c r="C271"/>
  <c r="C270"/>
  <c r="C269"/>
  <c r="C268"/>
  <c r="O267"/>
  <c r="N267"/>
  <c r="M267"/>
  <c r="L267"/>
  <c r="K267"/>
  <c r="J267"/>
  <c r="I267"/>
  <c r="H267"/>
  <c r="G267"/>
  <c r="F267"/>
  <c r="E267"/>
  <c r="D267"/>
  <c r="C266"/>
  <c r="C265"/>
  <c r="O264"/>
  <c r="N264"/>
  <c r="M264"/>
  <c r="L264"/>
  <c r="K264"/>
  <c r="J264"/>
  <c r="I264"/>
  <c r="H264"/>
  <c r="G264"/>
  <c r="F264"/>
  <c r="E264"/>
  <c r="D264"/>
  <c r="C263"/>
  <c r="C262"/>
  <c r="C261"/>
  <c r="C260"/>
  <c r="O259"/>
  <c r="N259"/>
  <c r="M259"/>
  <c r="L259"/>
  <c r="K259"/>
  <c r="J259"/>
  <c r="I259"/>
  <c r="H259"/>
  <c r="G259"/>
  <c r="F259"/>
  <c r="E259"/>
  <c r="D259"/>
  <c r="C258"/>
  <c r="C257"/>
  <c r="C256"/>
  <c r="C255"/>
  <c r="C254"/>
  <c r="C253"/>
  <c r="O252"/>
  <c r="D252"/>
  <c r="C250"/>
  <c r="C249"/>
  <c r="C248"/>
  <c r="O247"/>
  <c r="N247"/>
  <c r="M247"/>
  <c r="L247"/>
  <c r="K247"/>
  <c r="J247"/>
  <c r="I247"/>
  <c r="H247"/>
  <c r="G247"/>
  <c r="F247"/>
  <c r="E247"/>
  <c r="D247"/>
  <c r="C246"/>
  <c r="C245"/>
  <c r="C244"/>
  <c r="C243"/>
  <c r="C242"/>
  <c r="O241"/>
  <c r="N241"/>
  <c r="M241"/>
  <c r="L241"/>
  <c r="K241"/>
  <c r="J241"/>
  <c r="I241"/>
  <c r="H241"/>
  <c r="G241"/>
  <c r="F241"/>
  <c r="E241"/>
  <c r="D241"/>
  <c r="C240"/>
  <c r="O239"/>
  <c r="N239"/>
  <c r="M239"/>
  <c r="L239"/>
  <c r="K239"/>
  <c r="J239"/>
  <c r="I239"/>
  <c r="H239"/>
  <c r="G239"/>
  <c r="F239"/>
  <c r="E239"/>
  <c r="D239"/>
  <c r="C238"/>
  <c r="C237"/>
  <c r="C236"/>
  <c r="C235"/>
  <c r="C234"/>
  <c r="C233"/>
  <c r="O232"/>
  <c r="N232"/>
  <c r="M232"/>
  <c r="L232"/>
  <c r="K232"/>
  <c r="J232"/>
  <c r="I232"/>
  <c r="H232"/>
  <c r="G232"/>
  <c r="F232"/>
  <c r="E232"/>
  <c r="D232"/>
  <c r="C231"/>
  <c r="C230"/>
  <c r="C229"/>
  <c r="O228"/>
  <c r="N228"/>
  <c r="M228"/>
  <c r="L228"/>
  <c r="K228"/>
  <c r="J228"/>
  <c r="I228"/>
  <c r="H228"/>
  <c r="G228"/>
  <c r="F228"/>
  <c r="E228"/>
  <c r="D228"/>
  <c r="C227"/>
  <c r="C226"/>
  <c r="C225"/>
  <c r="C224"/>
  <c r="C223"/>
  <c r="C221"/>
  <c r="C220"/>
  <c r="O219"/>
  <c r="N219"/>
  <c r="M219"/>
  <c r="L219"/>
  <c r="K219"/>
  <c r="J219"/>
  <c r="I219"/>
  <c r="H219"/>
  <c r="G219"/>
  <c r="F219"/>
  <c r="E219"/>
  <c r="D219"/>
  <c r="C218"/>
  <c r="C217"/>
  <c r="C216"/>
  <c r="C215"/>
  <c r="C214"/>
  <c r="C213"/>
  <c r="C212"/>
  <c r="C211"/>
  <c r="C210"/>
  <c r="O209"/>
  <c r="N209"/>
  <c r="M209"/>
  <c r="L209"/>
  <c r="K209"/>
  <c r="J209"/>
  <c r="I209"/>
  <c r="H209"/>
  <c r="G209"/>
  <c r="F209"/>
  <c r="E209"/>
  <c r="D209"/>
  <c r="C208"/>
  <c r="C207"/>
  <c r="C206"/>
  <c r="C205"/>
  <c r="C204"/>
  <c r="O203"/>
  <c r="N203"/>
  <c r="M203"/>
  <c r="L203"/>
  <c r="K203"/>
  <c r="J203"/>
  <c r="I203"/>
  <c r="H203"/>
  <c r="G203"/>
  <c r="F203"/>
  <c r="E203"/>
  <c r="D203"/>
  <c r="C202"/>
  <c r="C201"/>
  <c r="C200"/>
  <c r="C199"/>
  <c r="C198"/>
  <c r="C197"/>
  <c r="C196"/>
  <c r="C195"/>
  <c r="C194"/>
  <c r="O193"/>
  <c r="N193"/>
  <c r="M193"/>
  <c r="L193"/>
  <c r="K193"/>
  <c r="J193"/>
  <c r="I193"/>
  <c r="H193"/>
  <c r="G193"/>
  <c r="F193"/>
  <c r="E193"/>
  <c r="D193"/>
  <c r="C191"/>
  <c r="C190"/>
  <c r="C189"/>
  <c r="C188"/>
  <c r="C187"/>
  <c r="C186"/>
  <c r="C185"/>
  <c r="C184"/>
  <c r="C183"/>
  <c r="O182"/>
  <c r="N182"/>
  <c r="M182"/>
  <c r="L182"/>
  <c r="K182"/>
  <c r="J182"/>
  <c r="I182"/>
  <c r="H182"/>
  <c r="G182"/>
  <c r="F182"/>
  <c r="E182"/>
  <c r="D182"/>
  <c r="C181"/>
  <c r="C180"/>
  <c r="C179"/>
  <c r="C177"/>
  <c r="O176"/>
  <c r="N176"/>
  <c r="M176"/>
  <c r="L176"/>
  <c r="K176"/>
  <c r="J176"/>
  <c r="I176"/>
  <c r="H176"/>
  <c r="G176"/>
  <c r="F176"/>
  <c r="E176"/>
  <c r="D176"/>
  <c r="C175"/>
  <c r="C174"/>
  <c r="C173"/>
  <c r="C172"/>
  <c r="C171"/>
  <c r="C170"/>
  <c r="C169"/>
  <c r="C168"/>
  <c r="C167"/>
  <c r="O166"/>
  <c r="N166"/>
  <c r="M166"/>
  <c r="L166"/>
  <c r="K166"/>
  <c r="J166"/>
  <c r="I166"/>
  <c r="H166"/>
  <c r="G166"/>
  <c r="F166"/>
  <c r="E166"/>
  <c r="D166"/>
  <c r="C165"/>
  <c r="C164"/>
  <c r="C163"/>
  <c r="C162"/>
  <c r="C161"/>
  <c r="C160"/>
  <c r="C159"/>
  <c r="O158"/>
  <c r="N158"/>
  <c r="M158"/>
  <c r="L158"/>
  <c r="K158"/>
  <c r="J158"/>
  <c r="I158"/>
  <c r="H158"/>
  <c r="G158"/>
  <c r="F158"/>
  <c r="E158"/>
  <c r="D158"/>
  <c r="C157"/>
  <c r="C156"/>
  <c r="C155"/>
  <c r="C154"/>
  <c r="C153"/>
  <c r="C152"/>
  <c r="C151"/>
  <c r="C150"/>
  <c r="C149"/>
  <c r="O148"/>
  <c r="N148"/>
  <c r="M148"/>
  <c r="L148"/>
  <c r="K148"/>
  <c r="J148"/>
  <c r="I148"/>
  <c r="H148"/>
  <c r="G148"/>
  <c r="F148"/>
  <c r="E148"/>
  <c r="D148"/>
  <c r="C146"/>
  <c r="C145"/>
  <c r="C144"/>
  <c r="C143"/>
  <c r="C142"/>
  <c r="C141"/>
  <c r="C140"/>
  <c r="C139"/>
  <c r="O138"/>
  <c r="N138"/>
  <c r="M138"/>
  <c r="L138"/>
  <c r="K138"/>
  <c r="J138"/>
  <c r="I138"/>
  <c r="H138"/>
  <c r="G138"/>
  <c r="F138"/>
  <c r="E138"/>
  <c r="D138"/>
  <c r="C137"/>
  <c r="C136"/>
  <c r="C135"/>
  <c r="C134"/>
  <c r="C133"/>
  <c r="C132"/>
  <c r="C131"/>
  <c r="C130"/>
  <c r="C129"/>
  <c r="O128"/>
  <c r="N128"/>
  <c r="M128"/>
  <c r="L128"/>
  <c r="K128"/>
  <c r="J128"/>
  <c r="I128"/>
  <c r="H128"/>
  <c r="G128"/>
  <c r="F128"/>
  <c r="E128"/>
  <c r="D128"/>
  <c r="C127"/>
  <c r="C126"/>
  <c r="C124"/>
  <c r="C123"/>
  <c r="C122"/>
  <c r="C121"/>
  <c r="C120"/>
  <c r="C119"/>
  <c r="O118"/>
  <c r="N118"/>
  <c r="M118"/>
  <c r="L118"/>
  <c r="K118"/>
  <c r="J118"/>
  <c r="I118"/>
  <c r="H118"/>
  <c r="G118"/>
  <c r="F118"/>
  <c r="E118"/>
  <c r="D118"/>
  <c r="C117"/>
  <c r="C116"/>
  <c r="C115"/>
  <c r="C114"/>
  <c r="C113"/>
  <c r="C112"/>
  <c r="C111"/>
  <c r="C110"/>
  <c r="C109"/>
  <c r="O108"/>
  <c r="N108"/>
  <c r="M108"/>
  <c r="L108"/>
  <c r="K108"/>
  <c r="J108"/>
  <c r="I108"/>
  <c r="H108"/>
  <c r="G108"/>
  <c r="F108"/>
  <c r="E108"/>
  <c r="D108"/>
  <c r="C106"/>
  <c r="C105"/>
  <c r="C104"/>
  <c r="C103"/>
  <c r="C102"/>
  <c r="C101"/>
  <c r="C100"/>
  <c r="C98"/>
  <c r="O97"/>
  <c r="N97"/>
  <c r="M97"/>
  <c r="L97"/>
  <c r="K97"/>
  <c r="J97"/>
  <c r="I97"/>
  <c r="H97"/>
  <c r="G97"/>
  <c r="F97"/>
  <c r="E97"/>
  <c r="D97"/>
  <c r="C96"/>
  <c r="C95"/>
  <c r="C94"/>
  <c r="O93"/>
  <c r="N93"/>
  <c r="M93"/>
  <c r="L93"/>
  <c r="K93"/>
  <c r="J93"/>
  <c r="I93"/>
  <c r="H93"/>
  <c r="G93"/>
  <c r="F93"/>
  <c r="E93"/>
  <c r="D93"/>
  <c r="C92"/>
  <c r="C91"/>
  <c r="C90"/>
  <c r="C89"/>
  <c r="C88"/>
  <c r="O87"/>
  <c r="N87"/>
  <c r="M87"/>
  <c r="L87"/>
  <c r="K87"/>
  <c r="J87"/>
  <c r="I87"/>
  <c r="H87"/>
  <c r="G87"/>
  <c r="F87"/>
  <c r="E87"/>
  <c r="D87"/>
  <c r="C86"/>
  <c r="C85"/>
  <c r="O84"/>
  <c r="N84"/>
  <c r="M84"/>
  <c r="L84"/>
  <c r="K84"/>
  <c r="J84"/>
  <c r="I84"/>
  <c r="H84"/>
  <c r="G84"/>
  <c r="F84"/>
  <c r="E84"/>
  <c r="D84"/>
  <c r="C83"/>
  <c r="C82"/>
  <c r="C81"/>
  <c r="C80"/>
  <c r="C78"/>
  <c r="C77"/>
  <c r="O76"/>
  <c r="N76"/>
  <c r="M76"/>
  <c r="L76"/>
  <c r="K76"/>
  <c r="J76"/>
  <c r="I76"/>
  <c r="H76"/>
  <c r="G76"/>
  <c r="F76"/>
  <c r="E76"/>
  <c r="D76"/>
  <c r="C75"/>
  <c r="C74"/>
  <c r="C73"/>
  <c r="C71"/>
  <c r="C70"/>
  <c r="C69"/>
  <c r="C68"/>
  <c r="C67"/>
  <c r="O66"/>
  <c r="N66"/>
  <c r="M66"/>
  <c r="L66"/>
  <c r="K66"/>
  <c r="J66"/>
  <c r="I66"/>
  <c r="H66"/>
  <c r="G66"/>
  <c r="F66"/>
  <c r="E66"/>
  <c r="D66"/>
  <c r="C65"/>
  <c r="C64"/>
  <c r="C63"/>
  <c r="C62"/>
  <c r="C61"/>
  <c r="C60"/>
  <c r="C59"/>
  <c r="C58"/>
  <c r="C57"/>
  <c r="O56"/>
  <c r="N56"/>
  <c r="M56"/>
  <c r="L56"/>
  <c r="K56"/>
  <c r="J56"/>
  <c r="I56"/>
  <c r="H56"/>
  <c r="G56"/>
  <c r="F56"/>
  <c r="E56"/>
  <c r="D56"/>
  <c r="C55"/>
  <c r="C54"/>
  <c r="C53"/>
  <c r="O52"/>
  <c r="N52"/>
  <c r="M52"/>
  <c r="L52"/>
  <c r="K52"/>
  <c r="J52"/>
  <c r="I52"/>
  <c r="H52"/>
  <c r="G52"/>
  <c r="F52"/>
  <c r="E52"/>
  <c r="C51"/>
  <c r="C49"/>
  <c r="C48"/>
  <c r="C47"/>
  <c r="C46"/>
  <c r="C45"/>
  <c r="C44"/>
  <c r="O43"/>
  <c r="N43"/>
  <c r="M43"/>
  <c r="L43"/>
  <c r="K43"/>
  <c r="J43"/>
  <c r="I43"/>
  <c r="H43"/>
  <c r="G43"/>
  <c r="F43"/>
  <c r="E43"/>
  <c r="C41"/>
  <c r="C40"/>
  <c r="O39"/>
  <c r="N39"/>
  <c r="M39"/>
  <c r="L39"/>
  <c r="K39"/>
  <c r="J39"/>
  <c r="I39"/>
  <c r="H39"/>
  <c r="G39"/>
  <c r="F39"/>
  <c r="E39"/>
  <c r="C38"/>
  <c r="O37"/>
  <c r="N37"/>
  <c r="M37"/>
  <c r="L37"/>
  <c r="K37"/>
  <c r="J37"/>
  <c r="I37"/>
  <c r="H37"/>
  <c r="G37"/>
  <c r="F37"/>
  <c r="E37"/>
  <c r="C36"/>
  <c r="C35"/>
  <c r="C34"/>
  <c r="C33"/>
  <c r="C32"/>
  <c r="C31"/>
  <c r="O30"/>
  <c r="N30"/>
  <c r="M30"/>
  <c r="L30"/>
  <c r="K30"/>
  <c r="J30"/>
  <c r="I30"/>
  <c r="H30"/>
  <c r="G30"/>
  <c r="F30"/>
  <c r="E30"/>
  <c r="C29"/>
  <c r="C28"/>
  <c r="C27"/>
  <c r="C26"/>
  <c r="O25"/>
  <c r="N25"/>
  <c r="M25"/>
  <c r="L25"/>
  <c r="K25"/>
  <c r="J25"/>
  <c r="I25"/>
  <c r="H25"/>
  <c r="G25"/>
  <c r="F25"/>
  <c r="E25"/>
  <c r="C24"/>
  <c r="C23"/>
  <c r="C22"/>
  <c r="C21"/>
  <c r="C20"/>
  <c r="C19"/>
  <c r="C18"/>
  <c r="C17"/>
  <c r="O16"/>
  <c r="N16"/>
  <c r="M16"/>
  <c r="L16"/>
  <c r="K16"/>
  <c r="J16"/>
  <c r="I16"/>
  <c r="H16"/>
  <c r="G16"/>
  <c r="F16"/>
  <c r="E16"/>
  <c r="C15"/>
  <c r="C14"/>
  <c r="C13"/>
  <c r="C12"/>
  <c r="O11"/>
  <c r="N11"/>
  <c r="M11"/>
  <c r="L11"/>
  <c r="K11"/>
  <c r="J11"/>
  <c r="I11"/>
  <c r="H11"/>
  <c r="G11"/>
  <c r="F11"/>
  <c r="E11"/>
  <c r="D11"/>
  <c r="C10"/>
  <c r="C9"/>
  <c r="C8"/>
  <c r="O6"/>
  <c r="N6"/>
  <c r="M6"/>
  <c r="L6"/>
  <c r="K6"/>
  <c r="J6"/>
  <c r="I6"/>
  <c r="H6"/>
  <c r="G6"/>
  <c r="F6"/>
  <c r="E6"/>
  <c r="A2"/>
  <c r="C193" l="1"/>
  <c r="C333"/>
  <c r="J332"/>
  <c r="C6"/>
  <c r="C329"/>
  <c r="H380"/>
  <c r="E380"/>
  <c r="M380"/>
  <c r="D332"/>
  <c r="C241"/>
  <c r="C209"/>
  <c r="C276"/>
  <c r="H332"/>
  <c r="C353"/>
  <c r="C373"/>
  <c r="C239"/>
  <c r="E310"/>
  <c r="M310"/>
  <c r="L332"/>
  <c r="D380"/>
  <c r="C417"/>
  <c r="F380"/>
  <c r="O332"/>
  <c r="E332"/>
  <c r="M332"/>
  <c r="C381"/>
  <c r="I398"/>
  <c r="C37"/>
  <c r="C295"/>
  <c r="F332"/>
  <c r="N332"/>
  <c r="C423"/>
  <c r="C363"/>
  <c r="C232"/>
  <c r="C336"/>
  <c r="J380"/>
  <c r="C420"/>
  <c r="N380"/>
  <c r="G332"/>
  <c r="C25"/>
  <c r="I310"/>
  <c r="K332"/>
  <c r="C376"/>
  <c r="C388"/>
  <c r="C247"/>
  <c r="I332"/>
  <c r="G380"/>
  <c r="O380"/>
  <c r="E398"/>
  <c r="M398"/>
  <c r="C267"/>
  <c r="L192"/>
  <c r="C428"/>
  <c r="C285"/>
  <c r="C264"/>
  <c r="C259"/>
  <c r="C228"/>
  <c r="E192"/>
  <c r="I192"/>
  <c r="M192"/>
  <c r="C118"/>
  <c r="D42"/>
  <c r="C56"/>
  <c r="N310"/>
  <c r="J310"/>
  <c r="F310"/>
  <c r="C408"/>
  <c r="N398"/>
  <c r="F398"/>
  <c r="M107"/>
  <c r="C158"/>
  <c r="C252"/>
  <c r="F5"/>
  <c r="C399"/>
  <c r="G398"/>
  <c r="K398"/>
  <c r="O398"/>
  <c r="J398"/>
  <c r="E251"/>
  <c r="L251"/>
  <c r="H251"/>
  <c r="I251"/>
  <c r="C219"/>
  <c r="O5"/>
  <c r="G5"/>
  <c r="K5"/>
  <c r="H192"/>
  <c r="C182"/>
  <c r="C176"/>
  <c r="I107"/>
  <c r="J107"/>
  <c r="N107"/>
  <c r="E107"/>
  <c r="C97"/>
  <c r="F42"/>
  <c r="C93"/>
  <c r="E42"/>
  <c r="I42"/>
  <c r="M42"/>
  <c r="C76"/>
  <c r="N42"/>
  <c r="J42"/>
  <c r="H398"/>
  <c r="L398"/>
  <c r="C320"/>
  <c r="H310"/>
  <c r="L310"/>
  <c r="G310"/>
  <c r="K310"/>
  <c r="O310"/>
  <c r="M251"/>
  <c r="C300"/>
  <c r="C274"/>
  <c r="G251"/>
  <c r="K251"/>
  <c r="O251"/>
  <c r="J251"/>
  <c r="N251"/>
  <c r="D192"/>
  <c r="F192"/>
  <c r="J192"/>
  <c r="N192"/>
  <c r="G192"/>
  <c r="K192"/>
  <c r="O192"/>
  <c r="C203"/>
  <c r="C166"/>
  <c r="C148"/>
  <c r="C138"/>
  <c r="C128"/>
  <c r="H107"/>
  <c r="L107"/>
  <c r="C108"/>
  <c r="G107"/>
  <c r="K107"/>
  <c r="O107"/>
  <c r="C87"/>
  <c r="C84"/>
  <c r="C66"/>
  <c r="C52"/>
  <c r="G42"/>
  <c r="K42"/>
  <c r="O42"/>
  <c r="C43"/>
  <c r="H42"/>
  <c r="L42"/>
  <c r="C39"/>
  <c r="N5"/>
  <c r="J5"/>
  <c r="C30"/>
  <c r="C16"/>
  <c r="C11"/>
  <c r="E5"/>
  <c r="I5"/>
  <c r="M5"/>
  <c r="H5"/>
  <c r="L5"/>
  <c r="D5"/>
  <c r="F107"/>
  <c r="C346"/>
  <c r="C394"/>
  <c r="D310"/>
  <c r="D398"/>
  <c r="F251"/>
  <c r="D107"/>
  <c r="D251"/>
  <c r="C332" l="1"/>
  <c r="C380"/>
  <c r="D430"/>
  <c r="M430"/>
  <c r="I430"/>
  <c r="E430"/>
  <c r="C398"/>
  <c r="N430"/>
  <c r="J430"/>
  <c r="C310"/>
  <c r="C251"/>
  <c r="F430"/>
  <c r="C192"/>
  <c r="G430"/>
  <c r="O430"/>
  <c r="C107"/>
  <c r="K430"/>
  <c r="L430"/>
  <c r="C42"/>
  <c r="H430"/>
  <c r="C5"/>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<sst xmlns="http://schemas.openxmlformats.org/spreadsheetml/2006/main" count="1131" uniqueCount="1060">
  <si>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</si>
  <si>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</si>
  <si>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</si>
  <si>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</si>
  <si>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</si>
  <si>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</si>
  <si>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</si>
  <si>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</si>
  <si>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</si>
  <si>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</si>
  <si>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</si>
  <si>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</si>
  <si>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</si>
  <si>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</si>
  <si>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</si>
  <si>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</si>
  <si>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</si>
  <si>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</si>
  <si>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</si>
  <si>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</si>
  <si>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</si>
  <si>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</si>
  <si>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</si>
  <si>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</si>
  <si>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</si>
  <si>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</si>
  <si>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</si>
  <si>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</si>
  <si>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</si>
  <si>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</si>
  <si>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</si>
  <si>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</si>
  <si>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</si>
  <si>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</si>
  <si>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</si>
  <si>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</si>
  <si>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</si>
  <si>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</si>
  <si>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</si>
  <si>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</si>
  <si>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</si>
  <si>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</si>
  <si>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</si>
  <si>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</si>
  <si>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</si>
  <si>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</si>
  <si>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</si>
  <si>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</si>
  <si>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</si>
  <si>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</si>
  <si>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</si>
  <si>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</si>
  <si>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</si>
  <si>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</si>
  <si>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</si>
  <si>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</si>
  <si>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</si>
  <si>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</si>
  <si>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</si>
  <si>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</si>
  <si>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</si>
  <si>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</si>
  <si>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</si>
  <si>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</si>
  <si>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</si>
  <si>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</si>
  <si>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</si>
  <si>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</si>
  <si>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</si>
  <si>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</si>
  <si>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</si>
  <si>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</si>
  <si>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</si>
  <si>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</si>
  <si>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</si>
  <si>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</si>
  <si>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</si>
  <si>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</si>
  <si>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</si>
  <si>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</si>
  <si>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</si>
  <si>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</si>
  <si>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</si>
  <si>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</si>
  <si>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</si>
  <si>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</si>
  <si>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</si>
  <si>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</si>
  <si>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</si>
  <si>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</si>
  <si>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</si>
  <si>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</si>
  <si>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</si>
  <si>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</si>
  <si>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</si>
  <si>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</si>
  <si>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</si>
  <si>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</si>
  <si>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</si>
  <si>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</si>
  <si>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</si>
  <si>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</si>
  <si>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</si>
  <si>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</si>
  <si>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</si>
  <si>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</si>
  <si>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</si>
  <si>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</si>
  <si>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</si>
  <si>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</si>
  <si>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</si>
  <si>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</si>
  <si>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</si>
  <si>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</si>
  <si>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</si>
  <si>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</si>
  <si>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</si>
  <si>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</si>
  <si>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</si>
  <si>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</si>
  <si>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</si>
  <si>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</si>
  <si>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</si>
  <si>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</si>
  <si>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</si>
  <si>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</si>
  <si>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</si>
  <si>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</si>
  <si>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</si>
  <si>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</si>
  <si>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</si>
  <si>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</si>
  <si>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</si>
  <si>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</si>
  <si>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</si>
  <si>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</si>
  <si>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</si>
  <si>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</si>
  <si>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</si>
  <si>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</si>
  <si>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</si>
  <si>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</si>
  <si>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</si>
  <si>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</si>
  <si>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</si>
  <si>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</si>
  <si>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</si>
  <si>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</si>
  <si>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</si>
  <si>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</si>
  <si>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</si>
  <si>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</si>
  <si>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</si>
  <si>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</si>
  <si>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</si>
  <si>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</si>
  <si>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</si>
  <si>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</si>
  <si>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</si>
  <si>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</si>
  <si>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</si>
  <si>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</si>
  <si>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</si>
  <si>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</si>
  <si>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</si>
  <si>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</si>
  <si>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</si>
  <si>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</si>
  <si>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</si>
  <si>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</si>
  <si>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</si>
  <si>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</si>
  <si>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</si>
  <si>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</si>
  <si>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</si>
  <si>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</si>
  <si>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</si>
  <si>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</si>
  <si>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</si>
  <si>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</si>
  <si>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</si>
  <si>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</si>
  <si>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</si>
  <si>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</si>
  <si>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</si>
  <si>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</si>
  <si>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</si>
  <si>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</si>
  <si>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</si>
  <si>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</si>
  <si>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</si>
  <si>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</si>
  <si>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</si>
  <si>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</si>
  <si>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</si>
  <si>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</si>
  <si>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</si>
  <si>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</si>
  <si>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</si>
  <si>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</si>
  <si>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</si>
  <si>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</si>
  <si>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</si>
  <si>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</si>
  <si>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</si>
  <si>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</si>
  <si>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</si>
  <si>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</si>
  <si>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</si>
  <si>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</si>
  <si>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</si>
  <si>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</si>
  <si>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</si>
  <si>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</si>
  <si>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</si>
  <si>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</si>
  <si>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</si>
  <si>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</si>
  <si>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</si>
  <si>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</si>
  <si>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</si>
  <si>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</si>
  <si>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</si>
  <si>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</si>
  <si>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</si>
  <si>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</si>
  <si>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</si>
  <si>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</si>
  <si>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</si>
  <si>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</si>
  <si>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</si>
  <si>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</si>
  <si>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</si>
  <si>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</si>
  <si>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</si>
  <si>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</si>
  <si>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</si>
  <si>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</si>
  <si>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</si>
  <si>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</si>
  <si>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</si>
  <si>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</si>
  <si>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</si>
  <si>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</si>
  <si>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</si>
  <si>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</si>
  <si>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</si>
  <si>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</si>
  <si>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</si>
  <si>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</si>
  <si>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</si>
  <si>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</si>
  <si>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</si>
  <si>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</si>
  <si>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</si>
  <si>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</si>
  <si>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</si>
  <si>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</si>
  <si>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</si>
  <si>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</si>
  <si>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</si>
  <si>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</si>
  <si>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</si>
  <si>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</si>
  <si>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</si>
  <si>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</si>
  <si>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</si>
  <si>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</si>
  <si>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</si>
  <si>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</si>
  <si>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</si>
  <si>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</si>
  <si>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</si>
  <si>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</si>
  <si>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</si>
  <si>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</si>
  <si>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</si>
  <si>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</si>
  <si>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</si>
  <si>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</si>
  <si>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</si>
  <si>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</si>
  <si>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</si>
  <si>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</si>
  <si>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</si>
  <si>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</si>
  <si>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</si>
  <si>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</si>
  <si>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</si>
  <si>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</si>
  <si>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</si>
  <si>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</si>
  <si>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</si>
  <si>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</si>
  <si>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</si>
  <si>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</si>
  <si>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</si>
  <si>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</si>
  <si>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</si>
  <si>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</si>
  <si>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</si>
  <si>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</si>
  <si>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</si>
  <si>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</si>
  <si>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</si>
  <si>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</si>
  <si>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</si>
  <si>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</si>
  <si>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</si>
  <si>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</si>
  <si>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</si>
  <si>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</si>
  <si>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</si>
  <si>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</si>
  <si>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</si>
  <si>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</si>
  <si>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</si>
  <si>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</si>
  <si>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</si>
  <si>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</si>
  <si>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</si>
  <si>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</si>
  <si>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</si>
  <si>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</si>
  <si>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</si>
  <si>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</si>
  <si>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</si>
  <si>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</si>
  <si>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</si>
  <si>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</si>
  <si>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</si>
  <si>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</si>
  <si>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</si>
  <si>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</si>
  <si>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</si>
  <si>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</si>
  <si>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</si>
  <si>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</si>
  <si>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</si>
  <si>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</si>
  <si>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</si>
  <si>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</si>
  <si>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</si>
  <si>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</si>
  <si>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</si>
  <si>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</si>
  <si>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</si>
  <si>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</si>
  <si>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</si>
  <si>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</si>
  <si>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</si>
  <si>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</si>
  <si>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</si>
  <si>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</si>
  <si>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</si>
  <si>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</si>
  <si>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</si>
  <si>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</si>
  <si>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</si>
  <si>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</si>
  <si>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</si>
  <si>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</si>
  <si>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</si>
  <si>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</si>
  <si>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</si>
  <si>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</si>
  <si>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</si>
  <si>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</si>
  <si>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</si>
  <si>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</si>
  <si>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</si>
  <si>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</si>
  <si>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</si>
  <si>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</si>
  <si>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</si>
  <si>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</si>
  <si>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</si>
  <si>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</si>
  <si>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</si>
  <si>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</si>
  <si>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</si>
  <si>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</si>
  <si>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</si>
  <si>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</si>
  <si>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</si>
  <si>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</si>
  <si>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</si>
  <si>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</si>
  <si>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</si>
  <si>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</si>
  <si>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</si>
  <si>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</si>
  <si>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</si>
  <si>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</si>
  <si>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</si>
  <si>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</si>
  <si>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</si>
  <si>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</si>
  <si>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</si>
  <si>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</si>
  <si>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</si>
  <si>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</si>
  <si>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</si>
  <si>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</si>
  <si>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</si>
  <si>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</si>
  <si>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</si>
  <si>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</si>
  <si>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</si>
  <si>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</si>
  <si>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</si>
  <si>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</si>
  <si>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</si>
  <si>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</si>
  <si>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</si>
  <si>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</si>
  <si>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</si>
  <si>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</si>
  <si>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</si>
  <si>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</si>
  <si>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</si>
  <si>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</si>
  <si>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</si>
  <si>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</si>
  <si>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</si>
  <si>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</si>
  <si>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</si>
  <si>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</si>
  <si>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</si>
  <si>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</si>
  <si>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</si>
  <si>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</si>
  <si>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</si>
  <si>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</si>
  <si>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</si>
  <si>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</si>
  <si>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INGRESO ESTIMADO ANUAL</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</si>
  <si>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</si>
  <si>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</si>
  <si>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</si>
  <si>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</si>
  <si>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</si>
  <si>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</si>
  <si>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</si>
  <si>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</si>
  <si>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</si>
  <si>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</si>
  <si>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</si>
  <si>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</si>
  <si>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</si>
  <si>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</si>
  <si>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</si>
  <si>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</si>
  <si>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</si>
  <si>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</si>
  <si>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</si>
  <si>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</si>
  <si>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</si>
  <si>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</si>
  <si>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</si>
  <si>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</si>
  <si>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</si>
  <si>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</si>
  <si>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</si>
  <si>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</si>
  <si>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</si>
  <si>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</si>
  <si>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</si>
  <si>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</si>
  <si>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</si>
  <si>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</si>
  <si>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</si>
  <si>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</si>
  <si>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</si>
  <si>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</si>
  <si>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</si>
  <si>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</si>
  <si>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</si>
  <si>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</si>
  <si>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</si>
  <si>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</si>
  <si>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</si>
  <si>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</si>
  <si>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</si>
  <si>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</si>
  <si>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</si>
  <si>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</si>
  <si>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</si>
  <si>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</si>
  <si>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</si>
  <si>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</si>
  <si>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</si>
  <si>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</si>
  <si>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</si>
  <si>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</si>
  <si>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</si>
  <si>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</si>
  <si>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</si>
  <si>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</si>
  <si>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</si>
  <si>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</si>
  <si>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</si>
  <si>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</si>
  <si>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</si>
  <si>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</si>
  <si>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</si>
  <si>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</si>
  <si>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</si>
  <si>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</si>
  <si>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</si>
  <si>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</si>
  <si>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</si>
  <si>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</si>
  <si>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</si>
  <si>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</si>
  <si>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</si>
  <si>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</si>
  <si>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</si>
  <si>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</si>
  <si>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</si>
  <si>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</si>
  <si>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</si>
  <si>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</si>
  <si>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</si>
  <si>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</si>
  <si>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</si>
  <si>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</si>
  <si>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</si>
  <si>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</si>
  <si>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</si>
  <si>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</si>
  <si>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</si>
  <si>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</si>
  <si>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</si>
  <si>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</si>
  <si>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</si>
  <si>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</si>
  <si>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</si>
  <si>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</si>
  <si>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</si>
  <si>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</si>
  <si>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</si>
  <si>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</si>
  <si>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</si>
  <si>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</si>
  <si>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</si>
  <si>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</si>
  <si>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</si>
  <si>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</si>
  <si>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</si>
  <si>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</si>
  <si>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</si>
  <si>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</si>
  <si>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</si>
  <si>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</si>
  <si>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</si>
  <si>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</si>
  <si>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</si>
  <si>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</si>
  <si>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</si>
  <si>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</si>
  <si>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</si>
  <si>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</si>
  <si>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</si>
  <si>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</si>
  <si>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</si>
  <si>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</si>
  <si>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</si>
  <si>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</si>
  <si>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</si>
  <si>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</si>
  <si>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</si>
  <si>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</si>
  <si>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</si>
  <si>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</si>
  <si>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</si>
  <si>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</si>
  <si>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</si>
  <si>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</si>
  <si>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</si>
  <si>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</si>
  <si>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</si>
  <si>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</si>
  <si>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</si>
  <si>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</si>
  <si>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</si>
  <si>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</si>
  <si>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</si>
  <si>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</si>
  <si>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</si>
  <si>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</si>
  <si>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</si>
  <si>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</si>
  <si>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</si>
  <si>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</si>
  <si>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</si>
  <si>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</si>
  <si>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</si>
  <si>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</si>
  <si>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</si>
  <si>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</si>
  <si>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</si>
  <si>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</si>
  <si>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</si>
  <si>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</si>
  <si>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</si>
  <si>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</si>
  <si>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</si>
  <si>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</si>
  <si>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</si>
  <si>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</si>
  <si>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</si>
  <si>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</si>
  <si>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</si>
  <si>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</si>
  <si>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</si>
  <si>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</si>
  <si>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</si>
  <si>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</si>
  <si>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</si>
  <si>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</si>
  <si>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</si>
  <si>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</si>
  <si>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</si>
  <si>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</si>
  <si>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</si>
  <si>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</si>
  <si>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</si>
  <si>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</si>
  <si>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</si>
  <si>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</si>
  <si>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</si>
  <si>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</si>
  <si>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</si>
  <si>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</si>
  <si>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</si>
  <si>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</si>
  <si>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</si>
  <si>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</si>
  <si>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</si>
  <si>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</si>
  <si>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</si>
  <si>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</si>
  <si>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</si>
  <si>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</si>
  <si>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</si>
  <si>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</si>
  <si>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</si>
  <si>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</si>
  <si>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</si>
  <si>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</si>
  <si>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</si>
  <si>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</si>
  <si>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</si>
  <si>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</si>
  <si>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</si>
  <si>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</si>
  <si>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</si>
  <si>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</si>
  <si>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</si>
  <si>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</si>
  <si>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</si>
  <si>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</si>
  <si>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</si>
  <si>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</si>
  <si>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</si>
  <si>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</si>
  <si>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</si>
  <si>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</si>
  <si>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</si>
  <si>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</si>
  <si>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</si>
  <si>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</si>
  <si>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</si>
  <si>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</si>
  <si>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</si>
  <si>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</si>
  <si>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</si>
  <si>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</si>
  <si>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</si>
  <si>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</si>
  <si>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</si>
  <si>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</si>
  <si>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</si>
  <si>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</si>
  <si>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</si>
  <si>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</si>
  <si>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</si>
  <si>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</si>
  <si>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</si>
  <si>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</si>
  <si>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</si>
  <si>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</si>
  <si>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</si>
  <si>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</si>
  <si>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</si>
  <si>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</si>
  <si>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</si>
  <si>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</si>
  <si>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</si>
  <si>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</si>
  <si>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</si>
  <si>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</si>
  <si>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</si>
  <si>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</si>
  <si>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</si>
  <si>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</si>
  <si>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</si>
  <si>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</si>
  <si>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</si>
  <si>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</si>
  <si>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</si>
  <si>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</si>
  <si>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</si>
  <si>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</si>
  <si>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</si>
  <si>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</si>
  <si>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</si>
  <si>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</si>
  <si>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</si>
  <si>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</si>
  <si>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</si>
  <si>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</si>
  <si>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</si>
  <si>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</si>
  <si>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</si>
  <si>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</si>
  <si>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</si>
  <si>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</si>
  <si>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</si>
  <si>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</si>
  <si>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</si>
  <si>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</si>
  <si>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</si>
  <si>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</si>
  <si>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</si>
  <si>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</si>
  <si>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</si>
  <si>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</si>
  <si>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</si>
  <si>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</si>
  <si>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</si>
  <si>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</si>
  <si>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</si>
  <si>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</si>
  <si>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</si>
  <si>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</si>
  <si>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</si>
  <si>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</si>
  <si>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</si>
  <si>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</si>
  <si>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</si>
  <si>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</si>
  <si>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</si>
  <si>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</si>
  <si>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</si>
  <si>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</si>
  <si>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</si>
  <si>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</si>
  <si>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</si>
  <si>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</si>
  <si>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</si>
  <si>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</si>
  <si>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</si>
  <si>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</si>
  <si>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</si>
  <si>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</si>
  <si>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</si>
  <si>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</si>
  <si>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</si>
  <si>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</si>
  <si>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</si>
  <si>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</si>
  <si>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</si>
  <si>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</si>
  <si>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</si>
  <si>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</si>
  <si>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</si>
  <si>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</si>
  <si>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</si>
  <si>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</si>
  <si>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</si>
  <si>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</si>
  <si>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</si>
  <si>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</si>
  <si>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</si>
  <si>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</si>
  <si>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</si>
  <si>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</si>
  <si>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</si>
  <si>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</si>
  <si>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</si>
  <si>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</si>
  <si>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</si>
  <si>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</si>
  <si>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</si>
  <si>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</si>
  <si>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</si>
  <si>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</si>
  <si>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</si>
  <si>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</si>
  <si>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</si>
  <si>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</si>
  <si>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</si>
  <si>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</si>
  <si>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</si>
  <si>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</si>
  <si>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</si>
  <si>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</si>
  <si>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</si>
  <si>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</si>
  <si>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</si>
  <si>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</si>
  <si>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</si>
  <si>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</si>
  <si>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</si>
  <si>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</si>
  <si>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</si>
  <si>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</si>
  <si>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</si>
  <si>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</si>
  <si>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</si>
  <si>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</si>
  <si>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</si>
  <si>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</si>
  <si>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</si>
  <si>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</si>
  <si>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</si>
  <si>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</si>
  <si>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</si>
  <si>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</si>
  <si>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</si>
  <si>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</si>
  <si>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</si>
  <si>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</si>
  <si>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</si>
  <si>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</si>
  <si>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</si>
  <si>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</si>
  <si>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Participaciones</t>
  </si>
  <si>
    <t>8.1.1.1</t>
  </si>
  <si>
    <t>Federales</t>
  </si>
  <si>
    <t>8.1.1.2</t>
  </si>
  <si>
    <t>Estatales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</si>
  <si>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</si>
  <si>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</si>
  <si>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</si>
  <si>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</si>
  <si>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</si>
  <si>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</si>
  <si>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</si>
  <si>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</si>
  <si>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</si>
  <si>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</si>
  <si>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t>
  </si>
  <si>
    <t>Convenios</t>
  </si>
  <si>
    <t>8.3.1.1</t>
  </si>
  <si>
    <t>Derivados del Gobierno Federal</t>
  </si>
  <si>
    <t>8.3.1.2</t>
  </si>
  <si>
    <t>Derivados del Gobierno Estatal</t>
  </si>
  <si>
    <t>8.3.1.9</t>
  </si>
  <si>
    <t>Otros Convenios</t>
  </si>
  <si>
    <t>TRANSFERENCIAS, ASIGNACIONES, SUBSIDIOS Y  OTRAS AYUDAS</t>
  </si>
  <si>
    <t>9.1.1</t>
  </si>
  <si>
    <t>Transferencias internas y asignaciones al sector público</t>
  </si>
  <si>
    <t>9.1.1.1</t>
  </si>
  <si>
    <t>TRANSFERENCIAS AL RESTO DEL SECTOR PÚBLICO</t>
  </si>
  <si>
    <t>9.3.1</t>
  </si>
  <si>
    <t>Subsidio</t>
  </si>
  <si>
    <t>9.3.1.1</t>
  </si>
  <si>
    <t>9.3.2</t>
  </si>
  <si>
    <t>Subvenciones</t>
  </si>
  <si>
    <t>9.3.2.1</t>
  </si>
  <si>
    <t>9.4.1</t>
  </si>
  <si>
    <t>Donativos</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</si>
  <si>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</si>
  <si>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</si>
  <si>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</si>
  <si>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</si>
  <si>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</si>
  <si>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</si>
  <si>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</si>
  <si>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</si>
  <si>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</si>
  <si>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</si>
  <si>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</si>
  <si>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</si>
  <si>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</si>
  <si>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</si>
  <si>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</si>
  <si>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</si>
  <si>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</si>
  <si>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</si>
  <si>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</si>
  <si>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</si>
  <si>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</si>
  <si>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</si>
  <si>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</si>
  <si>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</si>
  <si>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</si>
  <si>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</si>
  <si>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</si>
  <si>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</si>
  <si>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</si>
  <si>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</si>
  <si>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</si>
  <si>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</si>
  <si>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MUNICIPIO DE ETZATLAN JALISCO</t>
  </si>
  <si>
    <t>C</t>
  </si>
  <si>
    <t>Nombre de la Plaza</t>
  </si>
  <si>
    <t>Adscripción de la Plaza</t>
  </si>
  <si>
    <t>FF</t>
  </si>
  <si>
    <t>No. Plazas</t>
  </si>
  <si>
    <t>111-113</t>
  </si>
  <si>
    <t>Otras
Prestaciones</t>
  </si>
  <si>
    <t>Suma Total de 
Remuneraciones</t>
  </si>
  <si>
    <t>Dietas y Sueldo Base</t>
  </si>
  <si>
    <t>Prima Vacacional y Dominical</t>
  </si>
  <si>
    <t>Gratificación  de Fin de Año (Aguinaldo)</t>
  </si>
  <si>
    <t xml:space="preserve">Horas 
Extraordinarias
</t>
  </si>
  <si>
    <t>Mensual</t>
  </si>
  <si>
    <t>Anual</t>
  </si>
  <si>
    <t>PRESIDENCIA MUNICIPAL</t>
  </si>
  <si>
    <t>REGIDORES</t>
  </si>
  <si>
    <t>PRESIDENTE MUNICIPAL</t>
  </si>
  <si>
    <t>SECRETARIA</t>
  </si>
  <si>
    <t>SECRETARIA GENERAL Y SINDICATURA</t>
  </si>
  <si>
    <t>SINDICO MUNICIPAL</t>
  </si>
  <si>
    <t>SECRETARIO GENERAL</t>
  </si>
  <si>
    <t>AFICIALIA MAYOR ADMINISTRATIVA</t>
  </si>
  <si>
    <t>OFICIAL MAYOR</t>
  </si>
  <si>
    <t>DEPARTAMENTO JURIDICO</t>
  </si>
  <si>
    <t>JUEZ MUNICIPAL</t>
  </si>
  <si>
    <t>UNIDAD DE TRANSPARENCIA</t>
  </si>
  <si>
    <t>AUX DE TRANSPARENCIA</t>
  </si>
  <si>
    <t>DEIRECCION DE REGISTRO CIVIL</t>
  </si>
  <si>
    <t>JEFE OFICIAL DE REGISTRO CIVIL</t>
  </si>
  <si>
    <t>OFICIAL MAYOR DE CULTURA</t>
  </si>
  <si>
    <t>DIRECTOR DE CULTURA Y TURISMO</t>
  </si>
  <si>
    <t>CRONISTA</t>
  </si>
  <si>
    <t>SECRETARIA DE CASA DE CULTURA</t>
  </si>
  <si>
    <t>ENCARGADO DE EQUIPO DE SONIDO</t>
  </si>
  <si>
    <t>DIRECCION DE EDUCACION</t>
  </si>
  <si>
    <t>SUBDIRECTORA DE TALLERES DE CAPACITACION</t>
  </si>
  <si>
    <t>CHOFER CAMION ESTUDIANTES</t>
  </si>
  <si>
    <t>DEPARTAMENTO DE PROMOCION Y DESARROLLO ECONOMICO</t>
  </si>
  <si>
    <t>DIRECTOR</t>
  </si>
  <si>
    <t>AUX.ADMINISTRATIVO DE PROMOCION ECONOMICO</t>
  </si>
  <si>
    <t>OFICINA DE ENLACE RELACIONES EXTERIORES</t>
  </si>
  <si>
    <t>JEFE ADMINISTRATIVO</t>
  </si>
  <si>
    <t xml:space="preserve">SUPERVISOR </t>
  </si>
  <si>
    <t>AGENCIAS MUNICIPALES</t>
  </si>
  <si>
    <t>AGENTE MUNICIPAL STA. ROSALIA</t>
  </si>
  <si>
    <t>AGENTE MUNICIPAL SAN RAFAEL</t>
  </si>
  <si>
    <t>AGENTE MUNICIPAL SAN SEBASTIAN</t>
  </si>
  <si>
    <t>AGENTE MUNICIPAL PUERTA DE PERICOS</t>
  </si>
  <si>
    <t>AGENTE MUNICIPAL DE LA MAZATA</t>
  </si>
  <si>
    <t>AGENTE MUNICIPAL DE LA QUEBRADA</t>
  </si>
  <si>
    <t>AGENTE MUNICIPAL DE EL AMPARO</t>
  </si>
  <si>
    <t>ADMINISTRACION DE HACIENDA MUNICIPAL</t>
  </si>
  <si>
    <t>ENCARGADO DE HACIENDA PUBLICA MUNICIPAL</t>
  </si>
  <si>
    <t>AUX. CONTABLE</t>
  </si>
  <si>
    <t>ENCARGADO DEL DEPARTAMENTO DE ADQUISICIONES</t>
  </si>
  <si>
    <t>DEPARTAMENTO DE INGRESOS</t>
  </si>
  <si>
    <t>CAJERA</t>
  </si>
  <si>
    <t>RECAUDADOR DE PISO</t>
  </si>
  <si>
    <t>INSTITUTO DE LA MUJER</t>
  </si>
  <si>
    <t>ENCARGADA</t>
  </si>
  <si>
    <t>DEPARTAMENTO DE INFORMATICA</t>
  </si>
  <si>
    <t>DEPARTAMENTO DE IMPUESTO PREDIAL Y CATASTRO</t>
  </si>
  <si>
    <t>SUBDIRECTOR DE CATASTRO</t>
  </si>
  <si>
    <t>SECRETARIA EN CATASTRO</t>
  </si>
  <si>
    <t>ADMINISTRACION DE SERVICIOS PUBLICOS MUNICIPALES</t>
  </si>
  <si>
    <t>DIRECTOR DE SERVICIOS PUBLICOS MUNICIPALES</t>
  </si>
  <si>
    <t>ENCARGADO DE MANTENIMINETO DE VEHICULOS</t>
  </si>
  <si>
    <t>OPERADOR DE MAQUINA</t>
  </si>
  <si>
    <t>ALMACENISTA</t>
  </si>
  <si>
    <t>PINTOR GENRAL</t>
  </si>
  <si>
    <t>DIRECCION GENERAL DE OBRAS PUBLICAS</t>
  </si>
  <si>
    <t>DIRECTOR DE OBRAS PUBLICAS</t>
  </si>
  <si>
    <t>SUBDIRECTOR DE OBRAS PUBLICAS</t>
  </si>
  <si>
    <t>SUBDIRECTOR DE DESARROLLO URBANO</t>
  </si>
  <si>
    <t>AUX. EN DIRECCION</t>
  </si>
  <si>
    <t>DEPARTAMENTO DE CEMENTERIOS</t>
  </si>
  <si>
    <t>ADMINISTRADOR DE CEMENTERIOS</t>
  </si>
  <si>
    <t>DEPARTAMENTO DE RASTRO</t>
  </si>
  <si>
    <t>GUARDA RASTRO</t>
  </si>
  <si>
    <t>VETERINARIO</t>
  </si>
  <si>
    <t>DEPARTAMENTO DE ASEO PUBLICO</t>
  </si>
  <si>
    <t>SUPERVISOR DE ASEO PUBLICO</t>
  </si>
  <si>
    <t>RECOLECTOR DE ASEO PUBLICO</t>
  </si>
  <si>
    <t>DEPARTAMENTO DE PARQUES Y JARDINES</t>
  </si>
  <si>
    <t>SUPERVISOR DE PARQUES Y JARDINES</t>
  </si>
  <si>
    <t>DEPARTAMENTO DE ALUMBRADO PUBLUICO</t>
  </si>
  <si>
    <t>JEFE DE ALUMBRADO PUBLICO</t>
  </si>
  <si>
    <t>ENCARGADO DE ALUMBRADO PUBLICO</t>
  </si>
  <si>
    <t>DEPARTAMENTO DE DEPORTES</t>
  </si>
  <si>
    <t>ENCARGADO DE LA UNIDAD DEPORTIVA</t>
  </si>
  <si>
    <t>SERVICIOS MEDICOS</t>
  </si>
  <si>
    <t>MEDICO</t>
  </si>
  <si>
    <t>ENFERMERA EN CENTRO DE SALUD SANTA ROSALIA</t>
  </si>
  <si>
    <t>DEPARTAMENTO DE DESARROLLO RURAL Y MEDIO AMBIENTE</t>
  </si>
  <si>
    <t>ENCARGADO DE DESARROLLO RURAL</t>
  </si>
  <si>
    <t>AUX. DE DESARROLLO RURAL</t>
  </si>
  <si>
    <t>CONTRALORIA</t>
  </si>
  <si>
    <t>CONTRALOR</t>
  </si>
  <si>
    <t>AUX. EN CONTRALORIA</t>
  </si>
  <si>
    <t>DELEGACIONES</t>
  </si>
  <si>
    <t>DELEGADO MUNICIPAL DE OCONAHUA</t>
  </si>
  <si>
    <t>ENCARGADO DE OBRAS PUBLICAS EN OCONAHUA</t>
  </si>
  <si>
    <t>ENCARGADO DE CEMENTERIOS</t>
  </si>
  <si>
    <t>DIRECION DE SEGURIDAD PUBLICA</t>
  </si>
  <si>
    <t>POLICIA DE LINEA</t>
  </si>
  <si>
    <t>OFICIAL DE PREVENCION SOCIAL</t>
  </si>
  <si>
    <t>COMANDANTE</t>
  </si>
  <si>
    <t>SUB DIRECTOR</t>
  </si>
  <si>
    <t>DIRECTOR DE SEGURIDAD PUBLICA MUNICIPAL</t>
  </si>
  <si>
    <t>DEPARTAMENTO DE PROTECCION CIVIL</t>
  </si>
  <si>
    <t>DIRECTOR DE PROTECCION CIVIL</t>
  </si>
  <si>
    <t>PARAMEDICO EN PROTECCION CIVIL</t>
  </si>
  <si>
    <t>AGUA POTABLE Y ALCANTARILLADO</t>
  </si>
  <si>
    <t>ENCARGADO GENERAL DE ALCANTARILLADO</t>
  </si>
  <si>
    <t>ENCARGADO GENERAL DE BOMBAS</t>
  </si>
  <si>
    <t>FONTANERO</t>
  </si>
  <si>
    <t>PENSIONADOS</t>
  </si>
  <si>
    <t>ESQUIVEL CLARO EULALIA</t>
  </si>
  <si>
    <t>GIL ROVERA JOSE LUIS</t>
  </si>
  <si>
    <t>GOMEZ CHAVEZ BENIGNO</t>
  </si>
  <si>
    <t>GUIZAR CARRILLO FRANCISCO JAVIER</t>
  </si>
  <si>
    <t>HERNANDEZ RAMIREZ SALVADOR</t>
  </si>
  <si>
    <t>OCHOA FLORES MARIA DE JESUS</t>
  </si>
  <si>
    <t>TOTALES</t>
  </si>
  <si>
    <t xml:space="preserve">Primas por años de servicios Efectivos Prestados  </t>
  </si>
  <si>
    <t>10.1.1</t>
  </si>
  <si>
    <t>DIRECTOR DE MEDIO AMBIENTE</t>
  </si>
  <si>
    <t>DIRECCION DE INCLUSION</t>
  </si>
  <si>
    <t>DIRECTOR DE INCLUSION</t>
  </si>
  <si>
    <t>TITULAR EN LA UNIDAD DE TRANSPARENCIA</t>
  </si>
  <si>
    <t>AUX. EN RREGISTRO CIVIL</t>
  </si>
  <si>
    <t>DIRECTOR DE EDUCACION</t>
  </si>
  <si>
    <t>DE LA ROSA MACIAS PABLO</t>
  </si>
  <si>
    <t>RUIZ MUÑOZ LUIS</t>
  </si>
  <si>
    <t xml:space="preserve">Estimación de Ingresos por Clasificación por Rubro de Ingresos y  Ley de Ingresos Municipal - 2021
</t>
  </si>
  <si>
    <t>SECRETARIA PARTICULAR</t>
  </si>
  <si>
    <t>AUX. SECRETARIA GENERAL</t>
  </si>
  <si>
    <t>AUX. SINDICATURA</t>
  </si>
  <si>
    <t>DIRECTOR JURIDICO</t>
  </si>
  <si>
    <t>COMUNICACIÓN SOCIAL</t>
  </si>
  <si>
    <t>DIRECTOR DE COMUNICACIÓN SOCIAL</t>
  </si>
  <si>
    <t>DIRECTOR DE INFORMATICA</t>
  </si>
  <si>
    <t>DIRECTOR DE DEPORTES</t>
  </si>
  <si>
    <t>DIRECCION DE DESARROLLO SOCIAL</t>
  </si>
  <si>
    <t>DIRECTOR DE DESARROLLO SOCIAL</t>
  </si>
  <si>
    <t>AUX. EN DESARROLLO SOCIAL</t>
  </si>
  <si>
    <t>UNIDAD DE GESTION</t>
  </si>
  <si>
    <t>ENCARGADA DE UNIDAD DE GESTION</t>
  </si>
  <si>
    <t>SANCHEZ SANCHEZ RAYMUNDO</t>
  </si>
  <si>
    <t xml:space="preserve"> </t>
  </si>
  <si>
    <t>Presupuesto de Egresos por Clasificación por Objeto del Gasto en Base Mensual - 2024</t>
  </si>
  <si>
    <t>PLANTILLA DE PERSONAL DE CARÁCTER PERMANENTE. 2021</t>
  </si>
</sst>
</file>

<file path=xl/styles.xml><?xml version="1.0" encoding="utf-8"?>
<styleSheet xmlns="http://schemas.openxmlformats.org/spreadsheetml/2006/main">
  <numFmts count="8">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 numFmtId="167" formatCode="000"/>
    <numFmt numFmtId="168" formatCode="#,##0_ ;\-#,##0\ "/>
  </numFmts>
  <fonts count="26">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sz val="10"/>
      <color indexed="81"/>
      <name val="Tahoma"/>
      <family val="2"/>
    </font>
    <font>
      <b/>
      <sz val="10"/>
      <color indexed="81"/>
      <name val="Tahoma"/>
      <family val="2"/>
    </font>
    <font>
      <b/>
      <sz val="9"/>
      <color indexed="81"/>
      <name val="Tahoma"/>
      <family val="2"/>
    </font>
    <font>
      <b/>
      <sz val="11"/>
      <color indexed="81"/>
      <name val="Tahoma"/>
      <family val="2"/>
    </font>
    <font>
      <sz val="11"/>
      <color indexed="81"/>
      <name val="Tahoma"/>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b/>
      <sz val="8"/>
      <color indexed="8"/>
      <name val="Calibri"/>
      <family val="2"/>
      <scheme val="minor"/>
    </font>
    <font>
      <sz val="8"/>
      <color indexed="8"/>
      <name val="Calibri"/>
      <family val="2"/>
      <scheme val="minor"/>
    </font>
    <font>
      <b/>
      <sz val="8"/>
      <name val="Calibri"/>
      <family val="2"/>
    </font>
    <font>
      <b/>
      <u/>
      <sz val="11"/>
      <color indexed="81"/>
      <name val="Tahoma"/>
      <family val="2"/>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s>
  <borders count="64">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thin">
        <color theme="0" tint="-0.499984740745262"/>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cellStyleXfs>
  <cellXfs count="226">
    <xf numFmtId="0" fontId="0" fillId="0" borderId="0" xfId="0"/>
    <xf numFmtId="44" fontId="0" fillId="0" borderId="0" xfId="2" applyFont="1"/>
    <xf numFmtId="44" fontId="0" fillId="0" borderId="0" xfId="0" applyNumberFormat="1"/>
    <xf numFmtId="165" fontId="0" fillId="0" borderId="0" xfId="2" applyNumberFormat="1" applyFont="1"/>
    <xf numFmtId="41" fontId="0" fillId="0" borderId="0" xfId="0" applyNumberFormat="1"/>
    <xf numFmtId="41" fontId="5" fillId="0" borderId="18" xfId="0" applyNumberFormat="1" applyFont="1" applyFill="1" applyBorder="1" applyAlignment="1" applyProtection="1">
      <alignment horizontal="right" vertical="center"/>
      <protection locked="0"/>
    </xf>
    <xf numFmtId="44" fontId="0" fillId="0" borderId="0" xfId="2" applyNumberFormat="1" applyFont="1"/>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vertical="center" wrapText="1"/>
    </xf>
    <xf numFmtId="165" fontId="17" fillId="3" borderId="13" xfId="2" applyNumberFormat="1" applyFont="1" applyFill="1" applyBorder="1" applyAlignment="1" applyProtection="1">
      <alignment horizontal="right" vertical="center"/>
    </xf>
    <xf numFmtId="41" fontId="17" fillId="3" borderId="13" xfId="0" applyNumberFormat="1" applyFont="1" applyFill="1" applyBorder="1" applyAlignment="1" applyProtection="1">
      <alignment horizontal="right" vertical="center"/>
    </xf>
    <xf numFmtId="41" fontId="17" fillId="3" borderId="14" xfId="0" applyNumberFormat="1" applyFont="1" applyFill="1" applyBorder="1" applyAlignment="1" applyProtection="1">
      <alignment horizontal="right" vertical="center"/>
    </xf>
    <xf numFmtId="0" fontId="17" fillId="4" borderId="12" xfId="0" applyFont="1" applyFill="1" applyBorder="1" applyAlignment="1" applyProtection="1">
      <alignment horizontal="center" vertical="center"/>
    </xf>
    <xf numFmtId="0" fontId="17" fillId="4" borderId="13" xfId="0" applyFont="1" applyFill="1" applyBorder="1" applyAlignment="1" applyProtection="1">
      <alignment vertical="center" wrapText="1"/>
    </xf>
    <xf numFmtId="165" fontId="17" fillId="4" borderId="13" xfId="2" applyNumberFormat="1" applyFont="1" applyFill="1" applyBorder="1" applyAlignment="1" applyProtection="1">
      <alignment horizontal="right" vertical="center"/>
    </xf>
    <xf numFmtId="41" fontId="17" fillId="4" borderId="13" xfId="0" applyNumberFormat="1" applyFont="1" applyFill="1" applyBorder="1" applyAlignment="1" applyProtection="1">
      <alignment horizontal="right" vertical="center"/>
    </xf>
    <xf numFmtId="41" fontId="17" fillId="4" borderId="14" xfId="0" applyNumberFormat="1" applyFont="1" applyFill="1" applyBorder="1" applyAlignment="1" applyProtection="1">
      <alignment horizontal="right" vertical="center"/>
    </xf>
    <xf numFmtId="0" fontId="18" fillId="0" borderId="12" xfId="0" applyFont="1" applyFill="1" applyBorder="1" applyAlignment="1">
      <alignment horizontal="center" vertical="center"/>
    </xf>
    <xf numFmtId="0" fontId="18" fillId="0" borderId="13" xfId="0" applyFont="1" applyBorder="1" applyAlignment="1">
      <alignment vertical="center"/>
    </xf>
    <xf numFmtId="165" fontId="18" fillId="5" borderId="13" xfId="2" applyNumberFormat="1" applyFont="1" applyFill="1" applyBorder="1" applyAlignment="1" applyProtection="1">
      <alignment horizontal="right" vertical="center"/>
    </xf>
    <xf numFmtId="41" fontId="18" fillId="0" borderId="13" xfId="0" applyNumberFormat="1" applyFont="1" applyBorder="1" applyAlignment="1" applyProtection="1">
      <alignment horizontal="right" vertical="center"/>
      <protection locked="0"/>
    </xf>
    <xf numFmtId="0" fontId="18" fillId="0" borderId="13" xfId="0" applyFont="1" applyFill="1" applyBorder="1" applyAlignment="1">
      <alignment vertical="center" wrapText="1"/>
    </xf>
    <xf numFmtId="41" fontId="18" fillId="0" borderId="14" xfId="0" applyNumberFormat="1" applyFont="1" applyBorder="1" applyAlignment="1" applyProtection="1">
      <alignment horizontal="right" vertical="center"/>
      <protection locked="0"/>
    </xf>
    <xf numFmtId="0" fontId="17" fillId="4" borderId="12" xfId="0" applyFont="1" applyFill="1" applyBorder="1" applyAlignment="1">
      <alignment horizontal="center" vertical="center"/>
    </xf>
    <xf numFmtId="0" fontId="17" fillId="4" borderId="13" xfId="0" applyFont="1" applyFill="1" applyBorder="1" applyAlignment="1">
      <alignment vertical="center" wrapText="1"/>
    </xf>
    <xf numFmtId="41" fontId="17" fillId="4" borderId="13" xfId="0" applyNumberFormat="1" applyFont="1" applyFill="1" applyBorder="1" applyAlignment="1">
      <alignment horizontal="right" vertical="center"/>
    </xf>
    <xf numFmtId="41" fontId="17" fillId="4" borderId="14" xfId="0" applyNumberFormat="1" applyFont="1" applyFill="1" applyBorder="1" applyAlignment="1">
      <alignment horizontal="right" vertical="center"/>
    </xf>
    <xf numFmtId="0" fontId="18" fillId="0" borderId="13" xfId="0" applyFont="1" applyFill="1" applyBorder="1" applyAlignment="1">
      <alignment vertical="top" wrapText="1"/>
    </xf>
    <xf numFmtId="41" fontId="18" fillId="0" borderId="13" xfId="0" applyNumberFormat="1" applyFont="1" applyFill="1" applyBorder="1" applyAlignment="1" applyProtection="1">
      <alignment horizontal="right" vertical="center"/>
      <protection locked="0"/>
    </xf>
    <xf numFmtId="41" fontId="18" fillId="0" borderId="14" xfId="0" applyNumberFormat="1" applyFont="1" applyFill="1" applyBorder="1" applyAlignment="1" applyProtection="1">
      <alignment horizontal="right" vertical="center"/>
      <protection locked="0"/>
    </xf>
    <xf numFmtId="0" fontId="19" fillId="4" borderId="13" xfId="0" applyFont="1" applyFill="1" applyBorder="1" applyAlignment="1">
      <alignment vertical="center" wrapText="1"/>
    </xf>
    <xf numFmtId="0" fontId="19" fillId="4" borderId="12"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vertical="center" wrapText="1"/>
    </xf>
    <xf numFmtId="41" fontId="17" fillId="3" borderId="13"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0" fontId="17" fillId="4" borderId="13" xfId="0" applyFont="1" applyFill="1" applyBorder="1" applyAlignment="1">
      <alignment horizontal="left" vertical="center" wrapText="1"/>
    </xf>
    <xf numFmtId="0" fontId="20" fillId="0" borderId="13" xfId="0" applyFont="1" applyFill="1" applyBorder="1" applyAlignment="1">
      <alignment vertical="center" wrapText="1"/>
    </xf>
    <xf numFmtId="0" fontId="18" fillId="4" borderId="13" xfId="0" applyFont="1" applyFill="1" applyBorder="1" applyAlignment="1">
      <alignment vertical="center" wrapText="1"/>
    </xf>
    <xf numFmtId="41" fontId="18" fillId="0" borderId="13" xfId="0" applyNumberFormat="1" applyFont="1" applyFill="1" applyBorder="1" applyAlignment="1" applyProtection="1">
      <alignment horizontal="right" vertical="center"/>
    </xf>
    <xf numFmtId="41" fontId="18" fillId="0" borderId="14" xfId="0" applyNumberFormat="1" applyFont="1" applyFill="1" applyBorder="1" applyAlignment="1" applyProtection="1">
      <alignment horizontal="right" vertical="center"/>
    </xf>
    <xf numFmtId="165" fontId="18" fillId="4" borderId="13" xfId="2" applyNumberFormat="1" applyFont="1" applyFill="1" applyBorder="1" applyAlignment="1" applyProtection="1">
      <alignment horizontal="right" vertical="center"/>
    </xf>
    <xf numFmtId="41" fontId="18" fillId="4" borderId="13" xfId="0" applyNumberFormat="1" applyFont="1" applyFill="1" applyBorder="1" applyAlignment="1" applyProtection="1">
      <alignment horizontal="right" vertical="center"/>
    </xf>
    <xf numFmtId="41" fontId="18" fillId="4" borderId="14" xfId="0" applyNumberFormat="1" applyFont="1" applyFill="1" applyBorder="1" applyAlignment="1" applyProtection="1">
      <alignment horizontal="right" vertical="center"/>
    </xf>
    <xf numFmtId="0" fontId="17" fillId="6" borderId="12" xfId="0" applyFont="1" applyFill="1" applyBorder="1" applyAlignment="1">
      <alignment horizontal="center" vertical="center"/>
    </xf>
    <xf numFmtId="0" fontId="18" fillId="4" borderId="12" xfId="0" applyFont="1" applyFill="1" applyBorder="1" applyAlignment="1">
      <alignment horizontal="center" vertical="center"/>
    </xf>
    <xf numFmtId="164" fontId="18" fillId="0" borderId="13" xfId="1" applyNumberFormat="1" applyFont="1" applyFill="1" applyBorder="1" applyAlignment="1" applyProtection="1">
      <alignment horizontal="left" vertical="center"/>
      <protection locked="0"/>
    </xf>
    <xf numFmtId="164" fontId="18" fillId="0" borderId="14" xfId="1" applyNumberFormat="1" applyFont="1" applyFill="1" applyBorder="1" applyAlignment="1" applyProtection="1">
      <alignment horizontal="left" vertical="center"/>
      <protection locked="0"/>
    </xf>
    <xf numFmtId="165" fontId="18" fillId="5" borderId="13" xfId="2" applyNumberFormat="1" applyFont="1" applyFill="1" applyBorder="1" applyAlignment="1" applyProtection="1">
      <alignment horizontal="right"/>
    </xf>
    <xf numFmtId="164" fontId="18" fillId="0" borderId="13" xfId="1" applyNumberFormat="1" applyFont="1" applyFill="1" applyBorder="1" applyAlignment="1" applyProtection="1">
      <alignment horizontal="left"/>
      <protection locked="0"/>
    </xf>
    <xf numFmtId="164" fontId="18" fillId="0" borderId="14" xfId="1" applyNumberFormat="1" applyFont="1" applyFill="1" applyBorder="1" applyAlignment="1" applyProtection="1">
      <alignment horizontal="left"/>
      <protection locked="0"/>
    </xf>
    <xf numFmtId="164" fontId="18" fillId="0" borderId="13" xfId="1" applyNumberFormat="1" applyFont="1" applyFill="1" applyBorder="1" applyAlignment="1" applyProtection="1">
      <alignment horizontal="left" vertical="top"/>
      <protection locked="0"/>
    </xf>
    <xf numFmtId="164" fontId="18" fillId="0" borderId="14" xfId="1" applyNumberFormat="1" applyFont="1" applyFill="1" applyBorder="1" applyAlignment="1" applyProtection="1">
      <alignment horizontal="left" vertical="top"/>
      <protection locked="0"/>
    </xf>
    <xf numFmtId="0" fontId="21" fillId="2" borderId="15" xfId="0" applyFont="1" applyFill="1" applyBorder="1" applyAlignment="1">
      <alignment vertical="center"/>
    </xf>
    <xf numFmtId="0" fontId="17" fillId="2" borderId="16" xfId="0" applyFont="1" applyFill="1" applyBorder="1" applyAlignment="1">
      <alignment horizontal="right" vertical="center"/>
    </xf>
    <xf numFmtId="165" fontId="17" fillId="2" borderId="16" xfId="2" applyNumberFormat="1" applyFont="1" applyFill="1" applyBorder="1" applyAlignment="1" applyProtection="1">
      <alignment horizontal="center" vertical="center"/>
    </xf>
    <xf numFmtId="41" fontId="17" fillId="2" borderId="16" xfId="0" applyNumberFormat="1" applyFont="1" applyFill="1" applyBorder="1" applyAlignment="1">
      <alignment horizontal="center" vertical="center"/>
    </xf>
    <xf numFmtId="41" fontId="17" fillId="2" borderId="17"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13" xfId="0" applyFont="1" applyFill="1" applyBorder="1" applyAlignment="1" applyProtection="1">
      <alignment horizontal="left" vertical="center" wrapText="1"/>
    </xf>
    <xf numFmtId="41" fontId="19" fillId="3" borderId="13" xfId="0" applyNumberFormat="1" applyFont="1" applyFill="1" applyBorder="1" applyAlignment="1" applyProtection="1">
      <alignment vertical="center"/>
    </xf>
    <xf numFmtId="41" fontId="19" fillId="3" borderId="13" xfId="0" applyNumberFormat="1" applyFont="1" applyFill="1" applyBorder="1" applyAlignment="1" applyProtection="1">
      <alignment horizontal="right" vertical="center"/>
    </xf>
    <xf numFmtId="41" fontId="19" fillId="3" borderId="32" xfId="0" applyNumberFormat="1" applyFont="1" applyFill="1" applyBorder="1" applyAlignment="1" applyProtection="1">
      <alignment horizontal="right" vertical="center"/>
    </xf>
    <xf numFmtId="0" fontId="20" fillId="4" borderId="31" xfId="3" applyFont="1" applyFill="1" applyBorder="1" applyAlignment="1" applyProtection="1">
      <alignment horizontal="center" vertical="center"/>
    </xf>
    <xf numFmtId="0" fontId="19" fillId="4" borderId="13" xfId="0" applyFont="1" applyFill="1" applyBorder="1" applyAlignment="1" applyProtection="1">
      <alignment horizontal="left" vertical="center" wrapText="1"/>
    </xf>
    <xf numFmtId="41" fontId="19" fillId="4" borderId="13" xfId="0" applyNumberFormat="1" applyFont="1" applyFill="1" applyBorder="1" applyAlignment="1" applyProtection="1">
      <alignment vertical="center"/>
    </xf>
    <xf numFmtId="41" fontId="19" fillId="4" borderId="13" xfId="0" applyNumberFormat="1" applyFont="1" applyFill="1" applyBorder="1" applyAlignment="1" applyProtection="1">
      <alignment horizontal="right" vertical="center"/>
    </xf>
    <xf numFmtId="41" fontId="19" fillId="4" borderId="32" xfId="0" applyNumberFormat="1" applyFont="1" applyFill="1" applyBorder="1" applyAlignment="1" applyProtection="1">
      <alignment horizontal="right" vertical="center"/>
    </xf>
    <xf numFmtId="0" fontId="20" fillId="5" borderId="31" xfId="3" applyFont="1" applyFill="1" applyBorder="1" applyAlignment="1" applyProtection="1">
      <alignment horizontal="center" vertical="center"/>
    </xf>
    <xf numFmtId="0" fontId="22" fillId="5" borderId="13" xfId="0" applyFont="1" applyFill="1" applyBorder="1" applyAlignment="1" applyProtection="1">
      <alignment horizontal="left" vertical="center" wrapText="1"/>
    </xf>
    <xf numFmtId="41" fontId="17" fillId="5" borderId="13" xfId="0" applyNumberFormat="1" applyFont="1" applyFill="1" applyBorder="1" applyAlignment="1" applyProtection="1">
      <alignment vertical="center"/>
    </xf>
    <xf numFmtId="41" fontId="17" fillId="5" borderId="13"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horizontal="right" vertical="center"/>
    </xf>
    <xf numFmtId="0" fontId="20" fillId="0" borderId="31" xfId="3" applyFont="1" applyFill="1" applyBorder="1" applyAlignment="1" applyProtection="1">
      <alignment horizontal="center" vertical="center"/>
    </xf>
    <xf numFmtId="0" fontId="23" fillId="0" borderId="13" xfId="0" applyFont="1" applyFill="1" applyBorder="1" applyAlignment="1" applyProtection="1">
      <alignment horizontal="left" vertical="center" wrapText="1"/>
    </xf>
    <xf numFmtId="41" fontId="18" fillId="0" borderId="13"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vertical="center"/>
      <protection locked="0"/>
    </xf>
    <xf numFmtId="41" fontId="19" fillId="0" borderId="13" xfId="0" applyNumberFormat="1" applyFont="1" applyFill="1" applyBorder="1" applyAlignment="1" applyProtection="1">
      <alignment horizontal="right" vertical="center"/>
    </xf>
    <xf numFmtId="41" fontId="19" fillId="0" borderId="32" xfId="0" applyNumberFormat="1" applyFont="1" applyFill="1" applyBorder="1" applyAlignment="1" applyProtection="1">
      <alignment horizontal="right" vertical="center"/>
    </xf>
    <xf numFmtId="3" fontId="19" fillId="4" borderId="13" xfId="0" applyNumberFormat="1" applyFont="1" applyFill="1" applyBorder="1" applyAlignment="1" applyProtection="1">
      <alignment vertical="center"/>
    </xf>
    <xf numFmtId="41" fontId="19" fillId="4" borderId="32" xfId="0" applyNumberFormat="1" applyFont="1" applyFill="1" applyBorder="1" applyAlignment="1" applyProtection="1">
      <alignment vertical="center"/>
    </xf>
    <xf numFmtId="41" fontId="20" fillId="4" borderId="13" xfId="0" applyNumberFormat="1" applyFont="1" applyFill="1" applyBorder="1" applyAlignment="1" applyProtection="1">
      <alignment horizontal="right" vertical="center"/>
    </xf>
    <xf numFmtId="166" fontId="19" fillId="3" borderId="13" xfId="0" applyNumberFormat="1" applyFont="1" applyFill="1" applyBorder="1" applyAlignment="1" applyProtection="1">
      <alignment horizontal="left" vertical="center"/>
    </xf>
    <xf numFmtId="41" fontId="19" fillId="3" borderId="13" xfId="0" applyNumberFormat="1" applyFont="1" applyFill="1" applyBorder="1" applyAlignment="1" applyProtection="1">
      <alignment horizontal="right" vertical="center" wrapText="1"/>
    </xf>
    <xf numFmtId="41" fontId="19" fillId="0" borderId="13" xfId="0" applyNumberFormat="1" applyFont="1" applyFill="1" applyBorder="1" applyAlignment="1" applyProtection="1">
      <alignment horizontal="right" vertical="center"/>
      <protection locked="0"/>
    </xf>
    <xf numFmtId="41" fontId="19" fillId="0" borderId="32" xfId="0" applyNumberFormat="1" applyFont="1" applyFill="1" applyBorder="1" applyAlignment="1" applyProtection="1">
      <alignment horizontal="right" vertical="center"/>
      <protection locked="0"/>
    </xf>
    <xf numFmtId="0" fontId="19" fillId="3" borderId="13" xfId="0" applyNumberFormat="1" applyFont="1" applyFill="1" applyBorder="1" applyAlignment="1" applyProtection="1">
      <alignment horizontal="left" vertical="center" wrapText="1"/>
    </xf>
    <xf numFmtId="0" fontId="19" fillId="3" borderId="13" xfId="0" applyNumberFormat="1" applyFont="1" applyFill="1" applyBorder="1" applyAlignment="1" applyProtection="1">
      <alignment horizontal="left" vertical="center"/>
    </xf>
    <xf numFmtId="0" fontId="19" fillId="4" borderId="13" xfId="0" applyFont="1" applyFill="1" applyBorder="1" applyAlignment="1" applyProtection="1">
      <alignment vertical="center" wrapText="1"/>
    </xf>
    <xf numFmtId="41" fontId="18" fillId="0" borderId="32" xfId="0" applyNumberFormat="1" applyFont="1" applyFill="1" applyBorder="1" applyAlignment="1" applyProtection="1">
      <alignment horizontal="right" vertical="center"/>
      <protection locked="0"/>
    </xf>
    <xf numFmtId="41" fontId="22" fillId="5" borderId="13" xfId="0" applyNumberFormat="1" applyFont="1" applyFill="1" applyBorder="1" applyAlignment="1" applyProtection="1">
      <alignment horizontal="right" vertical="center" wrapText="1"/>
    </xf>
    <xf numFmtId="41" fontId="22" fillId="5" borderId="32" xfId="0" applyNumberFormat="1" applyFont="1" applyFill="1" applyBorder="1" applyAlignment="1" applyProtection="1">
      <alignment horizontal="right" vertical="center" wrapText="1"/>
    </xf>
    <xf numFmtId="0" fontId="23" fillId="0" borderId="13" xfId="0" applyFont="1" applyFill="1" applyBorder="1" applyAlignment="1" applyProtection="1">
      <alignment horizontal="justify" vertical="center" wrapText="1"/>
    </xf>
    <xf numFmtId="41" fontId="18" fillId="5" borderId="13" xfId="0" applyNumberFormat="1" applyFont="1" applyFill="1" applyBorder="1" applyAlignment="1" applyProtection="1">
      <alignment vertical="center"/>
    </xf>
    <xf numFmtId="0" fontId="18" fillId="0" borderId="13" xfId="0" applyFont="1" applyBorder="1" applyAlignment="1" applyProtection="1">
      <alignment vertical="center" wrapText="1"/>
    </xf>
    <xf numFmtId="41" fontId="18" fillId="0" borderId="13" xfId="0" applyNumberFormat="1" applyFont="1" applyFill="1" applyBorder="1" applyAlignment="1" applyProtection="1">
      <alignment horizontal="right"/>
      <protection locked="0"/>
    </xf>
    <xf numFmtId="41" fontId="18" fillId="0" borderId="32" xfId="0" applyNumberFormat="1" applyFont="1" applyFill="1" applyBorder="1" applyAlignment="1" applyProtection="1">
      <alignment horizontal="right"/>
      <protection locked="0"/>
    </xf>
    <xf numFmtId="0" fontId="23" fillId="0" borderId="13" xfId="0" applyFont="1" applyFill="1" applyBorder="1" applyAlignment="1" applyProtection="1">
      <alignment vertical="center" wrapText="1"/>
    </xf>
    <xf numFmtId="41" fontId="18" fillId="0" borderId="13" xfId="0" applyNumberFormat="1" applyFont="1" applyBorder="1" applyProtection="1"/>
    <xf numFmtId="41" fontId="22"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xf>
    <xf numFmtId="41" fontId="20" fillId="0" borderId="32" xfId="0" applyNumberFormat="1" applyFont="1" applyFill="1" applyBorder="1" applyAlignment="1" applyProtection="1">
      <alignment horizontal="right" vertical="center"/>
    </xf>
    <xf numFmtId="41" fontId="19" fillId="4" borderId="13" xfId="0" applyNumberFormat="1" applyFont="1" applyFill="1" applyBorder="1" applyAlignment="1" applyProtection="1">
      <alignment horizontal="right" vertical="center"/>
      <protection locked="0"/>
    </xf>
    <xf numFmtId="41" fontId="19" fillId="4" borderId="32" xfId="0" applyNumberFormat="1" applyFont="1" applyFill="1" applyBorder="1" applyAlignment="1" applyProtection="1">
      <alignment horizontal="right" vertical="center"/>
      <protection locked="0"/>
    </xf>
    <xf numFmtId="0" fontId="22" fillId="4" borderId="13" xfId="0" applyFont="1" applyFill="1" applyBorder="1" applyAlignment="1" applyProtection="1">
      <alignment vertical="center" wrapText="1"/>
    </xf>
    <xf numFmtId="41" fontId="17" fillId="4" borderId="13" xfId="0" applyNumberFormat="1" applyFont="1" applyFill="1" applyBorder="1" applyAlignment="1" applyProtection="1">
      <alignment vertical="center"/>
    </xf>
    <xf numFmtId="41" fontId="17" fillId="4" borderId="32" xfId="0" applyNumberFormat="1" applyFont="1" applyFill="1" applyBorder="1" applyAlignment="1" applyProtection="1">
      <alignment horizontal="right" vertical="center"/>
    </xf>
    <xf numFmtId="3" fontId="17"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wrapText="1"/>
      <protection locked="0"/>
    </xf>
    <xf numFmtId="41" fontId="20" fillId="0" borderId="32" xfId="0" applyNumberFormat="1" applyFont="1" applyFill="1" applyBorder="1" applyAlignment="1" applyProtection="1">
      <alignment horizontal="right" vertical="center" wrapText="1"/>
      <protection locked="0"/>
    </xf>
    <xf numFmtId="41" fontId="19" fillId="5" borderId="13" xfId="0" applyNumberFormat="1" applyFont="1" applyFill="1" applyBorder="1" applyAlignment="1" applyProtection="1">
      <alignment horizontal="right" vertical="center"/>
    </xf>
    <xf numFmtId="41" fontId="19" fillId="5" borderId="32"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vertical="center"/>
    </xf>
    <xf numFmtId="0" fontId="22" fillId="5" borderId="13" xfId="0" applyFont="1" applyFill="1" applyBorder="1" applyAlignment="1" applyProtection="1">
      <alignment vertical="center" wrapText="1"/>
    </xf>
    <xf numFmtId="166" fontId="19" fillId="3" borderId="13" xfId="0" applyNumberFormat="1" applyFont="1" applyFill="1" applyBorder="1" applyAlignment="1" applyProtection="1">
      <alignment horizontal="left" vertical="center" wrapText="1"/>
    </xf>
    <xf numFmtId="41" fontId="18" fillId="5" borderId="13" xfId="0" applyNumberFormat="1" applyFont="1" applyFill="1" applyBorder="1" applyAlignment="1" applyProtection="1">
      <alignment horizontal="right" vertical="center"/>
    </xf>
    <xf numFmtId="41" fontId="18" fillId="5" borderId="32" xfId="0" applyNumberFormat="1" applyFont="1" applyFill="1" applyBorder="1" applyAlignment="1" applyProtection="1">
      <alignment horizontal="right" vertical="center"/>
    </xf>
    <xf numFmtId="41" fontId="22" fillId="5" borderId="13" xfId="0" applyNumberFormat="1" applyFont="1" applyFill="1" applyBorder="1" applyAlignment="1" applyProtection="1">
      <alignment vertical="center"/>
    </xf>
    <xf numFmtId="41" fontId="22" fillId="5" borderId="13" xfId="0" applyNumberFormat="1" applyFont="1" applyFill="1" applyBorder="1" applyAlignment="1" applyProtection="1">
      <alignment horizontal="right" vertical="center"/>
    </xf>
    <xf numFmtId="41" fontId="22" fillId="5" borderId="32" xfId="0" applyNumberFormat="1" applyFont="1" applyFill="1" applyBorder="1" applyAlignment="1" applyProtection="1">
      <alignment horizontal="right" vertical="center"/>
    </xf>
    <xf numFmtId="41" fontId="23" fillId="0" borderId="13" xfId="0" applyNumberFormat="1" applyFont="1" applyBorder="1" applyAlignment="1" applyProtection="1">
      <alignment horizontal="right" vertical="center"/>
      <protection locked="0"/>
    </xf>
    <xf numFmtId="41" fontId="23" fillId="0" borderId="32" xfId="0" applyNumberFormat="1" applyFont="1" applyBorder="1" applyAlignment="1" applyProtection="1">
      <alignment horizontal="right" vertical="center"/>
      <protection locked="0"/>
    </xf>
    <xf numFmtId="41" fontId="19" fillId="3" borderId="32" xfId="0" applyNumberFormat="1" applyFont="1" applyFill="1" applyBorder="1" applyAlignment="1" applyProtection="1">
      <alignment vertical="center"/>
    </xf>
    <xf numFmtId="41" fontId="24" fillId="2" borderId="34" xfId="0" applyNumberFormat="1" applyFont="1" applyFill="1" applyBorder="1" applyAlignment="1" applyProtection="1">
      <alignment horizontal="right" vertical="center"/>
    </xf>
    <xf numFmtId="41" fontId="24" fillId="2" borderId="35" xfId="0" applyNumberFormat="1" applyFont="1" applyFill="1" applyBorder="1" applyAlignment="1" applyProtection="1">
      <alignment horizontal="right" vertical="center"/>
    </xf>
    <xf numFmtId="0" fontId="5" fillId="0" borderId="38" xfId="0" applyFont="1" applyBorder="1" applyProtection="1">
      <protection locked="0"/>
    </xf>
    <xf numFmtId="0" fontId="5" fillId="0" borderId="0" xfId="0" applyFont="1" applyBorder="1" applyProtection="1">
      <protection locked="0"/>
    </xf>
    <xf numFmtId="165" fontId="5" fillId="0" borderId="0" xfId="2" applyNumberFormat="1" applyFont="1" applyBorder="1" applyAlignment="1" applyProtection="1">
      <protection locked="0"/>
    </xf>
    <xf numFmtId="168" fontId="5" fillId="0" borderId="49" xfId="2" applyNumberFormat="1" applyFont="1" applyBorder="1" applyAlignment="1" applyProtection="1">
      <protection locked="0"/>
    </xf>
    <xf numFmtId="3" fontId="5" fillId="0" borderId="49" xfId="0" applyNumberFormat="1" applyFont="1" applyBorder="1" applyAlignment="1" applyProtection="1">
      <protection locked="0"/>
    </xf>
    <xf numFmtId="0" fontId="5" fillId="0" borderId="48" xfId="0" applyFont="1" applyFill="1" applyBorder="1" applyAlignment="1" applyProtection="1">
      <alignment vertical="top" wrapText="1"/>
      <protection locked="0"/>
    </xf>
    <xf numFmtId="0" fontId="5" fillId="0" borderId="40" xfId="0" applyFont="1" applyFill="1" applyBorder="1" applyAlignment="1" applyProtection="1">
      <alignment vertical="top" wrapText="1"/>
      <protection locked="0"/>
    </xf>
    <xf numFmtId="0" fontId="5" fillId="0" borderId="40" xfId="0" applyFont="1" applyFill="1" applyBorder="1" applyAlignment="1" applyProtection="1">
      <alignment vertical="center" wrapText="1"/>
      <protection locked="0"/>
    </xf>
    <xf numFmtId="168" fontId="5" fillId="0" borderId="40" xfId="0" applyNumberFormat="1" applyFont="1" applyFill="1" applyBorder="1" applyAlignment="1" applyProtection="1">
      <alignment vertical="center"/>
      <protection locked="0"/>
    </xf>
    <xf numFmtId="44" fontId="5" fillId="0" borderId="40" xfId="2" applyNumberFormat="1" applyFont="1" applyFill="1" applyBorder="1" applyAlignment="1" applyProtection="1">
      <alignment vertical="center"/>
      <protection locked="0"/>
    </xf>
    <xf numFmtId="44" fontId="5" fillId="0" borderId="40" xfId="0" applyNumberFormat="1" applyFont="1" applyFill="1" applyBorder="1" applyAlignment="1" applyProtection="1">
      <alignment vertical="center" wrapText="1"/>
      <protection locked="0"/>
    </xf>
    <xf numFmtId="0" fontId="5" fillId="0" borderId="56" xfId="0" applyFont="1" applyFill="1" applyBorder="1" applyAlignment="1" applyProtection="1">
      <alignment vertical="top" wrapText="1"/>
      <protection locked="0"/>
    </xf>
    <xf numFmtId="0" fontId="5" fillId="0" borderId="51" xfId="0" applyFont="1" applyFill="1" applyBorder="1" applyAlignment="1" applyProtection="1">
      <alignment vertical="top" wrapText="1"/>
      <protection locked="0"/>
    </xf>
    <xf numFmtId="0" fontId="5" fillId="0" borderId="51" xfId="0" applyFont="1" applyFill="1" applyBorder="1" applyAlignment="1" applyProtection="1">
      <alignment vertical="center" wrapText="1"/>
      <protection locked="0"/>
    </xf>
    <xf numFmtId="168" fontId="5" fillId="0" borderId="51" xfId="0" applyNumberFormat="1" applyFont="1" applyFill="1" applyBorder="1" applyAlignment="1" applyProtection="1">
      <alignment vertical="center"/>
      <protection locked="0"/>
    </xf>
    <xf numFmtId="44" fontId="5" fillId="0" borderId="51" xfId="2" applyNumberFormat="1" applyFont="1" applyFill="1" applyBorder="1" applyAlignment="1" applyProtection="1">
      <alignment vertical="center"/>
      <protection locked="0"/>
    </xf>
    <xf numFmtId="0" fontId="2" fillId="5" borderId="52" xfId="0" applyFont="1" applyFill="1" applyBorder="1" applyAlignment="1" applyProtection="1">
      <alignment vertical="center" wrapText="1"/>
      <protection locked="0"/>
    </xf>
    <xf numFmtId="0" fontId="2" fillId="5" borderId="53" xfId="0" applyFont="1" applyFill="1" applyBorder="1" applyAlignment="1" applyProtection="1">
      <alignment vertical="center" wrapText="1"/>
      <protection locked="0"/>
    </xf>
    <xf numFmtId="168" fontId="2" fillId="5" borderId="55" xfId="0" applyNumberFormat="1" applyFont="1" applyFill="1" applyBorder="1" applyAlignment="1" applyProtection="1">
      <alignment vertical="center"/>
      <protection locked="0"/>
    </xf>
    <xf numFmtId="44" fontId="2" fillId="5" borderId="55" xfId="2" applyNumberFormat="1" applyFont="1" applyFill="1" applyBorder="1" applyAlignment="1" applyProtection="1">
      <alignment vertical="center"/>
      <protection locked="0"/>
    </xf>
    <xf numFmtId="44" fontId="2" fillId="5" borderId="55" xfId="0" applyNumberFormat="1" applyFont="1" applyFill="1" applyBorder="1" applyAlignment="1" applyProtection="1">
      <alignment vertical="center" wrapText="1"/>
      <protection locked="0"/>
    </xf>
    <xf numFmtId="0" fontId="5" fillId="0" borderId="46" xfId="0" applyFont="1" applyBorder="1" applyProtection="1">
      <protection locked="0"/>
    </xf>
    <xf numFmtId="44" fontId="2" fillId="5" borderId="54" xfId="0" applyNumberFormat="1" applyFont="1" applyFill="1" applyBorder="1" applyAlignment="1" applyProtection="1">
      <alignment vertical="center" wrapText="1"/>
      <protection locked="0"/>
    </xf>
    <xf numFmtId="0" fontId="17" fillId="2" borderId="40" xfId="0" applyFont="1" applyFill="1" applyBorder="1" applyAlignment="1" applyProtection="1">
      <alignment horizontal="center" vertical="center"/>
    </xf>
    <xf numFmtId="168" fontId="0" fillId="0" borderId="0" xfId="0" applyNumberFormat="1"/>
    <xf numFmtId="0" fontId="0" fillId="0" borderId="0" xfId="0" applyFill="1"/>
    <xf numFmtId="43" fontId="0" fillId="0" borderId="0" xfId="0" applyNumberFormat="1"/>
    <xf numFmtId="165" fontId="18" fillId="7" borderId="13" xfId="2" applyNumberFormat="1" applyFont="1" applyFill="1" applyBorder="1" applyAlignment="1" applyProtection="1">
      <alignment horizontal="right" vertical="center"/>
    </xf>
    <xf numFmtId="165" fontId="0" fillId="0" borderId="0" xfId="0" applyNumberFormat="1" applyFill="1"/>
    <xf numFmtId="41" fontId="0" fillId="0" borderId="0" xfId="0" applyNumberFormat="1" applyFill="1"/>
    <xf numFmtId="44" fontId="0" fillId="0" borderId="0" xfId="0" applyNumberFormat="1" applyFill="1"/>
    <xf numFmtId="0" fontId="18" fillId="0" borderId="13" xfId="0" applyFont="1" applyFill="1" applyBorder="1" applyAlignment="1" applyProtection="1">
      <alignment vertical="center" wrapText="1"/>
    </xf>
    <xf numFmtId="41" fontId="18" fillId="0" borderId="0" xfId="0" applyNumberFormat="1" applyFont="1" applyFill="1" applyBorder="1" applyAlignment="1" applyProtection="1">
      <alignment horizontal="right" vertical="center"/>
      <protection locked="0"/>
    </xf>
    <xf numFmtId="41" fontId="20" fillId="8" borderId="13" xfId="0" applyNumberFormat="1" applyFont="1" applyFill="1" applyBorder="1" applyAlignment="1" applyProtection="1">
      <alignment horizontal="right" vertical="center"/>
    </xf>
    <xf numFmtId="43" fontId="0" fillId="0" borderId="0" xfId="0" applyNumberFormat="1" applyFill="1"/>
    <xf numFmtId="44" fontId="5" fillId="8" borderId="40" xfId="0" applyNumberFormat="1" applyFont="1" applyFill="1" applyBorder="1" applyAlignment="1" applyProtection="1">
      <alignment vertical="center" wrapText="1"/>
      <protection locked="0"/>
    </xf>
    <xf numFmtId="44" fontId="5" fillId="8" borderId="39" xfId="0" applyNumberFormat="1" applyFont="1" applyFill="1" applyBorder="1" applyAlignment="1" applyProtection="1">
      <alignment vertical="center" wrapText="1"/>
      <protection locked="0"/>
    </xf>
    <xf numFmtId="0" fontId="5" fillId="0" borderId="62" xfId="0" applyFont="1" applyFill="1" applyBorder="1" applyAlignment="1" applyProtection="1">
      <alignment vertical="top" wrapText="1"/>
      <protection locked="0"/>
    </xf>
    <xf numFmtId="0" fontId="5" fillId="0" borderId="41" xfId="0" applyFont="1" applyFill="1" applyBorder="1" applyAlignment="1" applyProtection="1">
      <alignment vertical="top" wrapText="1"/>
      <protection locked="0"/>
    </xf>
    <xf numFmtId="0" fontId="5" fillId="0" borderId="41" xfId="0" applyFont="1" applyFill="1" applyBorder="1" applyAlignment="1" applyProtection="1">
      <alignment vertical="center" wrapText="1"/>
      <protection locked="0"/>
    </xf>
    <xf numFmtId="168" fontId="5" fillId="0" borderId="41" xfId="0" applyNumberFormat="1" applyFont="1" applyFill="1" applyBorder="1" applyAlignment="1" applyProtection="1">
      <alignment vertical="center"/>
      <protection locked="0"/>
    </xf>
    <xf numFmtId="44" fontId="5" fillId="0" borderId="41" xfId="2" applyNumberFormat="1" applyFont="1" applyFill="1" applyBorder="1" applyAlignment="1" applyProtection="1">
      <alignment vertical="center"/>
      <protection locked="0"/>
    </xf>
    <xf numFmtId="41" fontId="18" fillId="0" borderId="63" xfId="0" applyNumberFormat="1" applyFont="1" applyFill="1" applyBorder="1" applyAlignment="1" applyProtection="1">
      <alignment horizontal="right" vertical="center"/>
      <protection locked="0"/>
    </xf>
    <xf numFmtId="44" fontId="5" fillId="0" borderId="0" xfId="0" applyNumberFormat="1" applyFont="1" applyFill="1" applyBorder="1" applyAlignment="1" applyProtection="1">
      <alignment horizontal="right" vertical="center"/>
      <protection locked="0"/>
    </xf>
    <xf numFmtId="165" fontId="0" fillId="0" borderId="0" xfId="0" applyNumberFormat="1"/>
    <xf numFmtId="0" fontId="17" fillId="2" borderId="41" xfId="0" applyFont="1" applyFill="1" applyBorder="1" applyAlignment="1" applyProtection="1">
      <alignment horizontal="center"/>
    </xf>
    <xf numFmtId="41" fontId="19" fillId="2" borderId="28" xfId="0" applyNumberFormat="1" applyFont="1" applyFill="1" applyBorder="1" applyAlignment="1" applyProtection="1">
      <alignment horizontal="center" vertical="center" wrapText="1"/>
    </xf>
    <xf numFmtId="41" fontId="19" fillId="2" borderId="30" xfId="0" applyNumberFormat="1" applyFont="1" applyFill="1" applyBorder="1" applyAlignment="1" applyProtection="1">
      <alignment horizontal="center" vertical="center" wrapText="1"/>
    </xf>
    <xf numFmtId="166" fontId="24" fillId="2" borderId="33" xfId="0" applyNumberFormat="1" applyFont="1" applyFill="1" applyBorder="1" applyAlignment="1" applyProtection="1">
      <alignment horizontal="right" vertical="center"/>
    </xf>
    <xf numFmtId="166" fontId="24" fillId="2" borderId="34" xfId="0" applyNumberFormat="1" applyFont="1" applyFill="1" applyBorder="1" applyAlignment="1" applyProtection="1">
      <alignment horizontal="right" vertical="center"/>
    </xf>
    <xf numFmtId="41" fontId="19" fillId="2" borderId="27" xfId="0" applyNumberFormat="1" applyFont="1" applyFill="1" applyBorder="1" applyAlignment="1" applyProtection="1">
      <alignment horizontal="center" vertical="center" wrapText="1"/>
    </xf>
    <xf numFmtId="41" fontId="19" fillId="2" borderId="10" xfId="0" applyNumberFormat="1" applyFont="1" applyFill="1" applyBorder="1" applyAlignment="1" applyProtection="1">
      <alignment horizontal="center" vertical="center" wrapText="1"/>
    </xf>
    <xf numFmtId="41" fontId="19" fillId="2" borderId="25" xfId="0" applyNumberFormat="1" applyFont="1" applyFill="1" applyBorder="1" applyAlignment="1" applyProtection="1">
      <alignment horizontal="center" vertical="center" wrapText="1"/>
    </xf>
    <xf numFmtId="41" fontId="19" fillId="2" borderId="9" xfId="0" applyNumberFormat="1" applyFont="1" applyFill="1" applyBorder="1" applyAlignment="1" applyProtection="1">
      <alignment horizontal="center" vertical="center" wrapText="1"/>
    </xf>
    <xf numFmtId="41" fontId="19" fillId="2" borderId="26" xfId="0" applyNumberFormat="1" applyFont="1" applyFill="1" applyBorder="1" applyAlignment="1" applyProtection="1">
      <alignment horizontal="center" vertical="center" wrapText="1"/>
    </xf>
    <xf numFmtId="41" fontId="19" fillId="2" borderId="8" xfId="0" applyNumberFormat="1" applyFont="1" applyFill="1" applyBorder="1" applyAlignment="1" applyProtection="1">
      <alignment horizontal="center" vertical="center" wrapText="1"/>
    </xf>
    <xf numFmtId="166" fontId="3" fillId="0" borderId="19" xfId="0" applyNumberFormat="1" applyFont="1" applyBorder="1" applyAlignment="1" applyProtection="1">
      <alignment horizontal="left" vertical="top" wrapText="1"/>
    </xf>
    <xf numFmtId="166" fontId="3" fillId="0" borderId="20" xfId="0" applyNumberFormat="1" applyFont="1" applyBorder="1" applyAlignment="1" applyProtection="1">
      <alignment horizontal="left" vertical="top"/>
    </xf>
    <xf numFmtId="166" fontId="3" fillId="0" borderId="21" xfId="0" applyNumberFormat="1" applyFont="1" applyBorder="1" applyAlignment="1" applyProtection="1">
      <alignment horizontal="left" vertical="top"/>
    </xf>
    <xf numFmtId="166" fontId="4" fillId="0" borderId="22" xfId="0" applyNumberFormat="1" applyFont="1" applyBorder="1" applyAlignment="1" applyProtection="1">
      <alignment horizontal="left" vertical="top"/>
    </xf>
    <xf numFmtId="166" fontId="4" fillId="0" borderId="5" xfId="0" applyNumberFormat="1" applyFont="1" applyBorder="1" applyAlignment="1" applyProtection="1">
      <alignment horizontal="left" vertical="top"/>
    </xf>
    <xf numFmtId="166" fontId="4" fillId="0" borderId="23" xfId="0" applyNumberFormat="1" applyFont="1" applyBorder="1" applyAlignment="1" applyProtection="1">
      <alignment horizontal="left" vertical="top"/>
    </xf>
    <xf numFmtId="0" fontId="19" fillId="2" borderId="24"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167" fontId="19" fillId="2" borderId="26" xfId="0" applyNumberFormat="1" applyFont="1" applyFill="1" applyBorder="1" applyAlignment="1" applyProtection="1">
      <alignment horizontal="center" vertical="center" wrapText="1"/>
    </xf>
    <xf numFmtId="167" fontId="19" fillId="2" borderId="8" xfId="0" applyNumberFormat="1" applyFont="1" applyFill="1" applyBorder="1" applyAlignment="1" applyProtection="1">
      <alignment horizontal="center" vertical="center" wrapText="1"/>
    </xf>
    <xf numFmtId="41" fontId="17" fillId="2" borderId="10"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165" fontId="17" fillId="2" borderId="9" xfId="2" applyNumberFormat="1" applyFont="1" applyFill="1" applyBorder="1" applyAlignment="1" applyProtection="1">
      <alignment horizontal="center" vertical="center" wrapText="1"/>
    </xf>
    <xf numFmtId="41" fontId="17" fillId="2" borderId="8" xfId="0" applyNumberFormat="1" applyFont="1" applyFill="1" applyBorder="1" applyAlignment="1" applyProtection="1">
      <alignment horizontal="center" vertical="center" wrapText="1"/>
    </xf>
    <xf numFmtId="41" fontId="17" fillId="2" borderId="9" xfId="0" applyNumberFormat="1" applyFont="1" applyFill="1" applyBorder="1" applyAlignment="1" applyProtection="1">
      <alignment horizontal="center" vertical="center" wrapText="1"/>
    </xf>
    <xf numFmtId="41" fontId="17" fillId="2" borderId="11" xfId="0" applyNumberFormat="1" applyFont="1" applyFill="1" applyBorder="1" applyAlignment="1" applyProtection="1">
      <alignment horizontal="center" vertical="center" wrapText="1"/>
    </xf>
    <xf numFmtId="0" fontId="17" fillId="2" borderId="43"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xf numFmtId="0" fontId="17" fillId="2" borderId="61"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7"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17" fillId="2" borderId="58" xfId="0" applyFont="1" applyFill="1" applyBorder="1" applyAlignment="1" applyProtection="1">
      <alignment horizontal="center" vertical="center"/>
    </xf>
    <xf numFmtId="0" fontId="17" fillId="2" borderId="59" xfId="0" applyFont="1" applyFill="1" applyBorder="1" applyAlignment="1" applyProtection="1">
      <alignment horizontal="center" vertical="center"/>
    </xf>
    <xf numFmtId="0" fontId="17" fillId="2" borderId="60" xfId="0" applyFont="1" applyFill="1" applyBorder="1" applyAlignment="1" applyProtection="1">
      <alignment horizontal="center" vertical="center"/>
    </xf>
    <xf numFmtId="0" fontId="17" fillId="2" borderId="50" xfId="0" applyFont="1" applyFill="1" applyBorder="1" applyAlignment="1" applyProtection="1">
      <alignment horizontal="center" vertical="center" wrapText="1"/>
    </xf>
    <xf numFmtId="0" fontId="17" fillId="2" borderId="50" xfId="0" applyFont="1" applyFill="1" applyBorder="1" applyAlignment="1" applyProtection="1">
      <alignment horizontal="center" vertical="center"/>
    </xf>
    <xf numFmtId="0" fontId="17" fillId="2" borderId="61" xfId="0" applyFont="1" applyFill="1" applyBorder="1" applyAlignment="1" applyProtection="1">
      <alignment horizontal="center" vertical="center"/>
    </xf>
    <xf numFmtId="0" fontId="17" fillId="2" borderId="47" xfId="0" applyFont="1" applyFill="1" applyBorder="1" applyAlignment="1" applyProtection="1">
      <alignment horizontal="center" vertical="center"/>
    </xf>
    <xf numFmtId="0" fontId="17" fillId="2" borderId="41" xfId="0" applyFont="1" applyFill="1" applyBorder="1" applyAlignment="1" applyProtection="1">
      <alignment horizontal="center"/>
    </xf>
    <xf numFmtId="0" fontId="17" fillId="2" borderId="42" xfId="0" applyFont="1" applyFill="1" applyBorder="1" applyAlignment="1" applyProtection="1">
      <alignment horizontal="center"/>
    </xf>
  </cellXfs>
  <cellStyles count="4">
    <cellStyle name="Millares" xfId="1" builtinId="3"/>
    <cellStyle name="Moneda" xfId="2" builtinId="4"/>
    <cellStyle name="Normal" xfId="0" builtinId="0"/>
    <cellStyle name="Normal 2" xfId="3"/>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990975" y="790575"/>
          <a:ext cx="0" cy="1989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o/Downloads/PRESUPUESTO%20MUNICIPIO%20DE%20ETZATLAN%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sheetName val="PRES. CLASIF.  PROGRAMATICA"/>
      <sheetName val=" CAT. FUNCION, SUB FUNCION"/>
      <sheetName val="CAT FF"/>
      <sheetName val="CAT. CLASIFICACIÓN PROGRAMATICA"/>
    </sheetNames>
    <sheetDataSet>
      <sheetData sheetId="0">
        <row r="3">
          <cell r="B3" t="str">
            <v>Municipio:  Etzatlán,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293"/>
  <sheetViews>
    <sheetView topLeftCell="C281" workbookViewId="0">
      <selection activeCell="F304" sqref="F304"/>
    </sheetView>
  </sheetViews>
  <sheetFormatPr baseColWidth="10" defaultRowHeight="14.4"/>
  <cols>
    <col min="1" max="1" width="12.5546875" bestFit="1" customWidth="1"/>
    <col min="2" max="2" width="48.33203125" style="1" customWidth="1"/>
    <col min="3" max="3" width="14.33203125" style="1" customWidth="1"/>
    <col min="4" max="5" width="10.5546875" style="1" bestFit="1" customWidth="1"/>
    <col min="6" max="7" width="8.6640625" style="1" bestFit="1" customWidth="1"/>
    <col min="8" max="8" width="9.5546875" style="1" bestFit="1" customWidth="1"/>
    <col min="9" max="11" width="8.6640625" bestFit="1" customWidth="1"/>
    <col min="12" max="12" width="9.33203125" bestFit="1" customWidth="1"/>
    <col min="13" max="13" width="8.6640625" bestFit="1" customWidth="1"/>
    <col min="14" max="14" width="9.33203125" bestFit="1" customWidth="1"/>
    <col min="15" max="15" width="8.6640625" bestFit="1" customWidth="1"/>
    <col min="18" max="18" width="13.109375" bestFit="1" customWidth="1"/>
  </cols>
  <sheetData>
    <row r="1" spans="1:15" ht="25.8">
      <c r="A1" s="182" t="s">
        <v>1042</v>
      </c>
      <c r="B1" s="183"/>
      <c r="C1" s="183"/>
      <c r="D1" s="183"/>
      <c r="E1" s="183"/>
      <c r="F1" s="183"/>
      <c r="G1" s="183"/>
      <c r="H1" s="183"/>
      <c r="I1" s="183"/>
      <c r="J1" s="183"/>
      <c r="K1" s="183"/>
      <c r="L1" s="183"/>
      <c r="M1" s="183"/>
      <c r="N1" s="183"/>
      <c r="O1" s="184"/>
    </row>
    <row r="2" spans="1:15" ht="21">
      <c r="A2" s="185" t="s">
        <v>907</v>
      </c>
      <c r="B2" s="186"/>
      <c r="C2" s="186"/>
      <c r="D2" s="186"/>
      <c r="E2" s="186"/>
      <c r="F2" s="186"/>
      <c r="G2" s="186"/>
      <c r="H2" s="186"/>
      <c r="I2" s="186"/>
      <c r="J2" s="186"/>
      <c r="K2" s="186"/>
      <c r="L2" s="186"/>
      <c r="M2" s="186"/>
      <c r="N2" s="186"/>
      <c r="O2" s="187"/>
    </row>
    <row r="3" spans="1:15">
      <c r="A3" s="188" t="s">
        <v>908</v>
      </c>
      <c r="B3" s="190" t="s">
        <v>1</v>
      </c>
      <c r="C3" s="192" t="s">
        <v>436</v>
      </c>
      <c r="D3" s="178" t="s">
        <v>3</v>
      </c>
      <c r="E3" s="180" t="s">
        <v>4</v>
      </c>
      <c r="F3" s="178" t="s">
        <v>5</v>
      </c>
      <c r="G3" s="180" t="s">
        <v>6</v>
      </c>
      <c r="H3" s="176" t="s">
        <v>7</v>
      </c>
      <c r="I3" s="176" t="s">
        <v>8</v>
      </c>
      <c r="J3" s="176" t="s">
        <v>9</v>
      </c>
      <c r="K3" s="176" t="s">
        <v>10</v>
      </c>
      <c r="L3" s="176" t="s">
        <v>11</v>
      </c>
      <c r="M3" s="178" t="s">
        <v>12</v>
      </c>
      <c r="N3" s="180" t="s">
        <v>13</v>
      </c>
      <c r="O3" s="172" t="s">
        <v>14</v>
      </c>
    </row>
    <row r="4" spans="1:15">
      <c r="A4" s="189"/>
      <c r="B4" s="191"/>
      <c r="C4" s="193"/>
      <c r="D4" s="179"/>
      <c r="E4" s="181"/>
      <c r="F4" s="179"/>
      <c r="G4" s="181"/>
      <c r="H4" s="177"/>
      <c r="I4" s="177"/>
      <c r="J4" s="177"/>
      <c r="K4" s="177"/>
      <c r="L4" s="177"/>
      <c r="M4" s="179"/>
      <c r="N4" s="181"/>
      <c r="O4" s="173"/>
    </row>
    <row r="5" spans="1:15">
      <c r="A5" s="58">
        <v>1</v>
      </c>
      <c r="B5" s="59" t="s">
        <v>437</v>
      </c>
      <c r="C5" s="60">
        <f>SUM(D5:O5)</f>
        <v>9939700</v>
      </c>
      <c r="D5" s="61">
        <f>D6+D15+D26+D27+D28+D29+D30+D43</f>
        <v>3057400</v>
      </c>
      <c r="E5" s="61">
        <f t="shared" ref="E5:O5" si="0">E6+E15+E26+E27+E28+E29+E30+E43</f>
        <v>2222152</v>
      </c>
      <c r="F5" s="61">
        <f t="shared" si="0"/>
        <v>369907</v>
      </c>
      <c r="G5" s="61">
        <f t="shared" si="0"/>
        <v>602268</v>
      </c>
      <c r="H5" s="61">
        <f t="shared" si="0"/>
        <v>611498</v>
      </c>
      <c r="I5" s="61">
        <f t="shared" si="0"/>
        <v>538168</v>
      </c>
      <c r="J5" s="61">
        <f t="shared" si="0"/>
        <v>504157</v>
      </c>
      <c r="K5" s="61">
        <f t="shared" si="0"/>
        <v>373258</v>
      </c>
      <c r="L5" s="61">
        <f t="shared" si="0"/>
        <v>283065</v>
      </c>
      <c r="M5" s="61">
        <f t="shared" si="0"/>
        <v>492978</v>
      </c>
      <c r="N5" s="61">
        <f t="shared" si="0"/>
        <v>572645</v>
      </c>
      <c r="O5" s="62">
        <f t="shared" si="0"/>
        <v>312204</v>
      </c>
    </row>
    <row r="6" spans="1:15">
      <c r="A6" s="63">
        <v>1.1000000000000001</v>
      </c>
      <c r="B6" s="64" t="s">
        <v>438</v>
      </c>
      <c r="C6" s="65">
        <f t="shared" ref="C6:C70" si="1">SUM(D6:O6)</f>
        <v>175299</v>
      </c>
      <c r="D6" s="66">
        <f t="shared" ref="D6:O6" si="2">D7</f>
        <v>5885</v>
      </c>
      <c r="E6" s="66">
        <f t="shared" si="2"/>
        <v>123042</v>
      </c>
      <c r="F6" s="66">
        <f t="shared" si="2"/>
        <v>0</v>
      </c>
      <c r="G6" s="66">
        <f t="shared" si="2"/>
        <v>5230</v>
      </c>
      <c r="H6" s="66">
        <f t="shared" si="2"/>
        <v>4238</v>
      </c>
      <c r="I6" s="66">
        <f t="shared" si="2"/>
        <v>0</v>
      </c>
      <c r="J6" s="66">
        <f t="shared" si="2"/>
        <v>4761</v>
      </c>
      <c r="K6" s="66">
        <f t="shared" si="2"/>
        <v>0</v>
      </c>
      <c r="L6" s="66">
        <f t="shared" si="2"/>
        <v>0</v>
      </c>
      <c r="M6" s="66">
        <f t="shared" si="2"/>
        <v>28952</v>
      </c>
      <c r="N6" s="66">
        <f t="shared" si="2"/>
        <v>3191</v>
      </c>
      <c r="O6" s="67">
        <f t="shared" si="2"/>
        <v>0</v>
      </c>
    </row>
    <row r="7" spans="1:15">
      <c r="A7" s="68" t="s">
        <v>439</v>
      </c>
      <c r="B7" s="69" t="s">
        <v>440</v>
      </c>
      <c r="C7" s="70">
        <f t="shared" si="1"/>
        <v>175299</v>
      </c>
      <c r="D7" s="71">
        <f>SUM(D8:D14)</f>
        <v>5885</v>
      </c>
      <c r="E7" s="71">
        <f t="shared" ref="E7:O7" si="3">SUM(E8:E14)</f>
        <v>123042</v>
      </c>
      <c r="F7" s="71">
        <f t="shared" si="3"/>
        <v>0</v>
      </c>
      <c r="G7" s="71">
        <f t="shared" si="3"/>
        <v>5230</v>
      </c>
      <c r="H7" s="71">
        <f t="shared" si="3"/>
        <v>4238</v>
      </c>
      <c r="I7" s="71">
        <f t="shared" si="3"/>
        <v>0</v>
      </c>
      <c r="J7" s="71">
        <f t="shared" si="3"/>
        <v>4761</v>
      </c>
      <c r="K7" s="71">
        <f t="shared" si="3"/>
        <v>0</v>
      </c>
      <c r="L7" s="71">
        <f t="shared" si="3"/>
        <v>0</v>
      </c>
      <c r="M7" s="71">
        <f t="shared" si="3"/>
        <v>28952</v>
      </c>
      <c r="N7" s="71">
        <f t="shared" si="3"/>
        <v>3191</v>
      </c>
      <c r="O7" s="72">
        <f t="shared" si="3"/>
        <v>0</v>
      </c>
    </row>
    <row r="8" spans="1:15">
      <c r="A8" s="73" t="s">
        <v>441</v>
      </c>
      <c r="B8" s="74" t="s">
        <v>442</v>
      </c>
      <c r="C8" s="66">
        <f t="shared" si="1"/>
        <v>23305</v>
      </c>
      <c r="D8" s="75">
        <v>5885</v>
      </c>
      <c r="E8" s="75">
        <v>0</v>
      </c>
      <c r="F8" s="75">
        <v>0</v>
      </c>
      <c r="G8" s="75">
        <v>5230</v>
      </c>
      <c r="H8" s="75">
        <v>4238</v>
      </c>
      <c r="I8" s="75">
        <v>0</v>
      </c>
      <c r="J8" s="75">
        <v>4761</v>
      </c>
      <c r="K8" s="75">
        <v>0</v>
      </c>
      <c r="L8" s="75">
        <v>0</v>
      </c>
      <c r="M8" s="75">
        <v>0</v>
      </c>
      <c r="N8" s="75">
        <v>3191</v>
      </c>
      <c r="O8" s="76">
        <v>0</v>
      </c>
    </row>
    <row r="9" spans="1:15" ht="30.6" hidden="1">
      <c r="A9" s="73" t="s">
        <v>443</v>
      </c>
      <c r="B9" s="74" t="s">
        <v>444</v>
      </c>
      <c r="C9" s="66">
        <f t="shared" si="1"/>
        <v>0</v>
      </c>
      <c r="D9" s="75">
        <v>0</v>
      </c>
      <c r="E9" s="75">
        <v>0</v>
      </c>
      <c r="F9" s="75">
        <v>0</v>
      </c>
      <c r="G9" s="75">
        <v>0</v>
      </c>
      <c r="H9" s="75">
        <v>0</v>
      </c>
      <c r="I9" s="75">
        <v>0</v>
      </c>
      <c r="J9" s="75">
        <v>0</v>
      </c>
      <c r="K9" s="75">
        <v>0</v>
      </c>
      <c r="L9" s="75">
        <v>0</v>
      </c>
      <c r="M9" s="75">
        <v>0</v>
      </c>
      <c r="N9" s="75">
        <v>0</v>
      </c>
      <c r="O9" s="76">
        <v>0</v>
      </c>
    </row>
    <row r="10" spans="1:15">
      <c r="A10" s="73" t="s">
        <v>445</v>
      </c>
      <c r="B10" s="74" t="s">
        <v>446</v>
      </c>
      <c r="C10" s="66">
        <f t="shared" si="1"/>
        <v>28952</v>
      </c>
      <c r="D10" s="75">
        <v>0</v>
      </c>
      <c r="E10" s="75">
        <v>0</v>
      </c>
      <c r="F10" s="75">
        <v>0</v>
      </c>
      <c r="G10" s="75">
        <v>0</v>
      </c>
      <c r="H10" s="75">
        <v>0</v>
      </c>
      <c r="I10" s="75">
        <v>0</v>
      </c>
      <c r="J10" s="75">
        <v>0</v>
      </c>
      <c r="K10" s="75">
        <v>0</v>
      </c>
      <c r="L10" s="75">
        <v>0</v>
      </c>
      <c r="M10" s="75">
        <v>28952</v>
      </c>
      <c r="N10" s="75">
        <v>0</v>
      </c>
      <c r="O10" s="76">
        <v>0</v>
      </c>
    </row>
    <row r="11" spans="1:15" hidden="1">
      <c r="A11" s="73" t="s">
        <v>447</v>
      </c>
      <c r="B11" s="74" t="s">
        <v>448</v>
      </c>
      <c r="C11" s="66">
        <f t="shared" si="1"/>
        <v>0</v>
      </c>
      <c r="D11" s="75">
        <v>0</v>
      </c>
      <c r="E11" s="75">
        <v>0</v>
      </c>
      <c r="F11" s="75">
        <v>0</v>
      </c>
      <c r="G11" s="75">
        <v>0</v>
      </c>
      <c r="H11" s="75">
        <v>0</v>
      </c>
      <c r="I11" s="75">
        <v>0</v>
      </c>
      <c r="J11" s="75">
        <v>0</v>
      </c>
      <c r="K11" s="75">
        <v>0</v>
      </c>
      <c r="L11" s="75">
        <v>0</v>
      </c>
      <c r="M11" s="75">
        <v>0</v>
      </c>
      <c r="N11" s="75">
        <v>0</v>
      </c>
      <c r="O11" s="76">
        <v>0</v>
      </c>
    </row>
    <row r="12" spans="1:15" hidden="1">
      <c r="A12" s="73" t="s">
        <v>449</v>
      </c>
      <c r="B12" s="74" t="s">
        <v>450</v>
      </c>
      <c r="C12" s="66">
        <f t="shared" si="1"/>
        <v>0</v>
      </c>
      <c r="D12" s="75">
        <v>0</v>
      </c>
      <c r="E12" s="75">
        <v>0</v>
      </c>
      <c r="F12" s="75">
        <v>0</v>
      </c>
      <c r="G12" s="75">
        <v>0</v>
      </c>
      <c r="H12" s="75">
        <v>0</v>
      </c>
      <c r="I12" s="75">
        <v>0</v>
      </c>
      <c r="J12" s="75">
        <v>0</v>
      </c>
      <c r="K12" s="75">
        <v>0</v>
      </c>
      <c r="L12" s="75">
        <v>0</v>
      </c>
      <c r="M12" s="75">
        <v>0</v>
      </c>
      <c r="N12" s="75">
        <v>0</v>
      </c>
      <c r="O12" s="76">
        <v>0</v>
      </c>
    </row>
    <row r="13" spans="1:15">
      <c r="A13" s="73" t="s">
        <v>451</v>
      </c>
      <c r="B13" s="74" t="s">
        <v>452</v>
      </c>
      <c r="C13" s="66">
        <f t="shared" si="1"/>
        <v>123042</v>
      </c>
      <c r="D13" s="75">
        <v>0</v>
      </c>
      <c r="E13" s="75">
        <v>123042</v>
      </c>
      <c r="F13" s="75">
        <v>0</v>
      </c>
      <c r="G13" s="75">
        <v>0</v>
      </c>
      <c r="H13" s="75">
        <v>0</v>
      </c>
      <c r="I13" s="75">
        <v>0</v>
      </c>
      <c r="J13" s="75">
        <v>0</v>
      </c>
      <c r="K13" s="75">
        <v>0</v>
      </c>
      <c r="L13" s="75">
        <v>0</v>
      </c>
      <c r="M13" s="75">
        <v>0</v>
      </c>
      <c r="N13" s="75">
        <v>0</v>
      </c>
      <c r="O13" s="76">
        <v>0</v>
      </c>
    </row>
    <row r="14" spans="1:15" hidden="1">
      <c r="A14" s="73" t="s">
        <v>453</v>
      </c>
      <c r="B14" s="74" t="s">
        <v>454</v>
      </c>
      <c r="C14" s="66">
        <f t="shared" si="1"/>
        <v>0</v>
      </c>
      <c r="D14" s="75">
        <v>0</v>
      </c>
      <c r="E14" s="75">
        <v>0</v>
      </c>
      <c r="F14" s="75">
        <v>0</v>
      </c>
      <c r="G14" s="75">
        <v>0</v>
      </c>
      <c r="H14" s="75">
        <v>0</v>
      </c>
      <c r="I14" s="75">
        <v>0</v>
      </c>
      <c r="J14" s="75">
        <v>0</v>
      </c>
      <c r="K14" s="75">
        <v>0</v>
      </c>
      <c r="L14" s="75">
        <v>0</v>
      </c>
      <c r="M14" s="75">
        <v>0</v>
      </c>
      <c r="N14" s="75">
        <v>0</v>
      </c>
      <c r="O14" s="76">
        <v>0</v>
      </c>
    </row>
    <row r="15" spans="1:15">
      <c r="A15" s="63">
        <v>1.2</v>
      </c>
      <c r="B15" s="64" t="s">
        <v>455</v>
      </c>
      <c r="C15" s="65">
        <f t="shared" si="1"/>
        <v>9650532</v>
      </c>
      <c r="D15" s="66">
        <f>D16+D19+D22</f>
        <v>3042096</v>
      </c>
      <c r="E15" s="66">
        <f t="shared" ref="E15:O15" si="4">E16+E19+E22</f>
        <v>2090195</v>
      </c>
      <c r="F15" s="66">
        <f t="shared" si="4"/>
        <v>360691</v>
      </c>
      <c r="G15" s="66">
        <f t="shared" si="4"/>
        <v>581721</v>
      </c>
      <c r="H15" s="66">
        <f t="shared" si="4"/>
        <v>599497</v>
      </c>
      <c r="I15" s="66">
        <f t="shared" si="4"/>
        <v>529838</v>
      </c>
      <c r="J15" s="66">
        <f t="shared" si="4"/>
        <v>490639</v>
      </c>
      <c r="K15" s="66">
        <f t="shared" si="4"/>
        <v>357492</v>
      </c>
      <c r="L15" s="66">
        <f t="shared" si="4"/>
        <v>274904</v>
      </c>
      <c r="M15" s="66">
        <f t="shared" si="4"/>
        <v>457393</v>
      </c>
      <c r="N15" s="66">
        <f t="shared" si="4"/>
        <v>561766</v>
      </c>
      <c r="O15" s="67">
        <f t="shared" si="4"/>
        <v>304300</v>
      </c>
    </row>
    <row r="16" spans="1:15">
      <c r="A16" s="68" t="s">
        <v>456</v>
      </c>
      <c r="B16" s="69" t="s">
        <v>457</v>
      </c>
      <c r="C16" s="70">
        <f t="shared" si="1"/>
        <v>6465374</v>
      </c>
      <c r="D16" s="71">
        <f>SUM(D17:D18)</f>
        <v>2829889</v>
      </c>
      <c r="E16" s="71">
        <f t="shared" ref="E16:O16" si="5">SUM(E17:E18)</f>
        <v>1749945</v>
      </c>
      <c r="F16" s="71">
        <f t="shared" si="5"/>
        <v>162052</v>
      </c>
      <c r="G16" s="71">
        <f t="shared" si="5"/>
        <v>220719</v>
      </c>
      <c r="H16" s="71">
        <f t="shared" si="5"/>
        <v>241163</v>
      </c>
      <c r="I16" s="71">
        <f t="shared" si="5"/>
        <v>315953</v>
      </c>
      <c r="J16" s="71">
        <f t="shared" si="5"/>
        <v>195690</v>
      </c>
      <c r="K16" s="71">
        <f t="shared" si="5"/>
        <v>164705</v>
      </c>
      <c r="L16" s="71">
        <f t="shared" si="5"/>
        <v>90138</v>
      </c>
      <c r="M16" s="71">
        <f t="shared" si="5"/>
        <v>218030</v>
      </c>
      <c r="N16" s="71">
        <f t="shared" si="5"/>
        <v>195691</v>
      </c>
      <c r="O16" s="72">
        <f t="shared" si="5"/>
        <v>81399</v>
      </c>
    </row>
    <row r="17" spans="1:15">
      <c r="A17" s="73" t="s">
        <v>458</v>
      </c>
      <c r="B17" s="74" t="s">
        <v>459</v>
      </c>
      <c r="C17" s="66">
        <f t="shared" si="1"/>
        <v>1181590</v>
      </c>
      <c r="D17" s="75">
        <v>497620</v>
      </c>
      <c r="E17" s="75">
        <v>253957</v>
      </c>
      <c r="F17" s="75">
        <v>130530</v>
      </c>
      <c r="G17" s="75">
        <v>24647</v>
      </c>
      <c r="H17" s="75">
        <v>24666</v>
      </c>
      <c r="I17" s="75">
        <v>28812</v>
      </c>
      <c r="J17" s="75">
        <v>8964</v>
      </c>
      <c r="K17" s="75">
        <v>17235</v>
      </c>
      <c r="L17" s="75">
        <v>15415</v>
      </c>
      <c r="M17" s="75">
        <v>96570</v>
      </c>
      <c r="N17" s="75">
        <v>79498</v>
      </c>
      <c r="O17" s="76">
        <v>3676</v>
      </c>
    </row>
    <row r="18" spans="1:15">
      <c r="A18" s="73" t="s">
        <v>460</v>
      </c>
      <c r="B18" s="74" t="s">
        <v>461</v>
      </c>
      <c r="C18" s="66">
        <f t="shared" si="1"/>
        <v>5283784</v>
      </c>
      <c r="D18" s="75">
        <v>2332269</v>
      </c>
      <c r="E18" s="75">
        <v>1495988</v>
      </c>
      <c r="F18" s="75">
        <v>31522</v>
      </c>
      <c r="G18" s="75">
        <v>196072</v>
      </c>
      <c r="H18" s="75">
        <v>216497</v>
      </c>
      <c r="I18" s="75">
        <v>287141</v>
      </c>
      <c r="J18" s="75">
        <v>186726</v>
      </c>
      <c r="K18" s="75">
        <v>147470</v>
      </c>
      <c r="L18" s="75">
        <v>74723</v>
      </c>
      <c r="M18" s="75">
        <v>121460</v>
      </c>
      <c r="N18" s="75">
        <v>116193</v>
      </c>
      <c r="O18" s="76">
        <v>77723</v>
      </c>
    </row>
    <row r="19" spans="1:15">
      <c r="A19" s="68" t="s">
        <v>462</v>
      </c>
      <c r="B19" s="69" t="s">
        <v>463</v>
      </c>
      <c r="C19" s="70">
        <f t="shared" si="1"/>
        <v>2840481</v>
      </c>
      <c r="D19" s="71">
        <f>SUM(D20:D21)</f>
        <v>180188</v>
      </c>
      <c r="E19" s="71">
        <f t="shared" ref="E19:O19" si="6">SUM(E20:E21)</f>
        <v>316624</v>
      </c>
      <c r="F19" s="71">
        <f t="shared" si="6"/>
        <v>170165</v>
      </c>
      <c r="G19" s="71">
        <f t="shared" si="6"/>
        <v>329928</v>
      </c>
      <c r="H19" s="71">
        <f t="shared" si="6"/>
        <v>331804</v>
      </c>
      <c r="I19" s="71">
        <f t="shared" si="6"/>
        <v>185598</v>
      </c>
      <c r="J19" s="71">
        <f t="shared" si="6"/>
        <v>265129</v>
      </c>
      <c r="K19" s="71">
        <f t="shared" si="6"/>
        <v>166655</v>
      </c>
      <c r="L19" s="71">
        <f t="shared" si="6"/>
        <v>152757</v>
      </c>
      <c r="M19" s="71">
        <f t="shared" si="6"/>
        <v>205428</v>
      </c>
      <c r="N19" s="71">
        <f t="shared" si="6"/>
        <v>338885</v>
      </c>
      <c r="O19" s="72">
        <f t="shared" si="6"/>
        <v>197320</v>
      </c>
    </row>
    <row r="20" spans="1:15">
      <c r="A20" s="73" t="s">
        <v>464</v>
      </c>
      <c r="B20" s="74" t="s">
        <v>465</v>
      </c>
      <c r="C20" s="66">
        <f t="shared" si="1"/>
        <v>2688298</v>
      </c>
      <c r="D20" s="75">
        <v>160527</v>
      </c>
      <c r="E20" s="75">
        <v>308354</v>
      </c>
      <c r="F20" s="75">
        <v>162105</v>
      </c>
      <c r="G20" s="75">
        <v>306801</v>
      </c>
      <c r="H20" s="75">
        <v>323304</v>
      </c>
      <c r="I20" s="75">
        <v>174069</v>
      </c>
      <c r="J20" s="75">
        <v>252552</v>
      </c>
      <c r="K20" s="75">
        <v>147802</v>
      </c>
      <c r="L20" s="75">
        <v>141588</v>
      </c>
      <c r="M20" s="75">
        <v>196369</v>
      </c>
      <c r="N20" s="75">
        <v>329817</v>
      </c>
      <c r="O20" s="76">
        <v>185010</v>
      </c>
    </row>
    <row r="21" spans="1:15">
      <c r="A21" s="73" t="s">
        <v>466</v>
      </c>
      <c r="B21" s="74" t="s">
        <v>467</v>
      </c>
      <c r="C21" s="66">
        <f t="shared" si="1"/>
        <v>152183</v>
      </c>
      <c r="D21" s="75">
        <v>19661</v>
      </c>
      <c r="E21" s="75">
        <v>8270</v>
      </c>
      <c r="F21" s="75">
        <v>8060</v>
      </c>
      <c r="G21" s="75">
        <v>23127</v>
      </c>
      <c r="H21" s="75">
        <v>8500</v>
      </c>
      <c r="I21" s="75">
        <v>11529</v>
      </c>
      <c r="J21" s="20">
        <v>12577</v>
      </c>
      <c r="K21" s="20">
        <v>18853</v>
      </c>
      <c r="L21" s="20">
        <v>11169</v>
      </c>
      <c r="M21" s="20">
        <v>9059</v>
      </c>
      <c r="N21" s="20">
        <v>9068</v>
      </c>
      <c r="O21" s="77">
        <v>12310</v>
      </c>
    </row>
    <row r="22" spans="1:15">
      <c r="A22" s="68" t="s">
        <v>468</v>
      </c>
      <c r="B22" s="69" t="s">
        <v>469</v>
      </c>
      <c r="C22" s="70">
        <f t="shared" si="1"/>
        <v>344677</v>
      </c>
      <c r="D22" s="71">
        <f>SUM(D23:D25)</f>
        <v>32019</v>
      </c>
      <c r="E22" s="71">
        <f t="shared" ref="E22:O22" si="7">SUM(E23:E25)</f>
        <v>23626</v>
      </c>
      <c r="F22" s="71">
        <f t="shared" si="7"/>
        <v>28474</v>
      </c>
      <c r="G22" s="71">
        <f t="shared" si="7"/>
        <v>31074</v>
      </c>
      <c r="H22" s="71">
        <f t="shared" si="7"/>
        <v>26530</v>
      </c>
      <c r="I22" s="71">
        <f t="shared" si="7"/>
        <v>28287</v>
      </c>
      <c r="J22" s="71">
        <f t="shared" si="7"/>
        <v>29820</v>
      </c>
      <c r="K22" s="71">
        <f t="shared" si="7"/>
        <v>26132</v>
      </c>
      <c r="L22" s="71">
        <f t="shared" si="7"/>
        <v>32009</v>
      </c>
      <c r="M22" s="71">
        <f t="shared" si="7"/>
        <v>33935</v>
      </c>
      <c r="N22" s="71">
        <f t="shared" si="7"/>
        <v>27190</v>
      </c>
      <c r="O22" s="72">
        <f t="shared" si="7"/>
        <v>25581</v>
      </c>
    </row>
    <row r="23" spans="1:15">
      <c r="A23" s="73" t="s">
        <v>470</v>
      </c>
      <c r="B23" s="74" t="s">
        <v>471</v>
      </c>
      <c r="C23" s="66">
        <f t="shared" si="1"/>
        <v>172364</v>
      </c>
      <c r="D23" s="75">
        <v>15112</v>
      </c>
      <c r="E23" s="75">
        <v>11953</v>
      </c>
      <c r="F23" s="75">
        <v>14523</v>
      </c>
      <c r="G23" s="75">
        <v>16473</v>
      </c>
      <c r="H23" s="75">
        <v>13812</v>
      </c>
      <c r="I23" s="75">
        <v>12325</v>
      </c>
      <c r="J23" s="75">
        <v>15174</v>
      </c>
      <c r="K23" s="75">
        <v>14399</v>
      </c>
      <c r="L23" s="75">
        <v>16572</v>
      </c>
      <c r="M23" s="75">
        <v>17123</v>
      </c>
      <c r="N23" s="75">
        <v>12449</v>
      </c>
      <c r="O23" s="76">
        <v>12449</v>
      </c>
    </row>
    <row r="24" spans="1:15">
      <c r="A24" s="73" t="s">
        <v>472</v>
      </c>
      <c r="B24" s="74" t="s">
        <v>473</v>
      </c>
      <c r="C24" s="66">
        <f t="shared" si="1"/>
        <v>103385</v>
      </c>
      <c r="D24" s="75">
        <v>10745</v>
      </c>
      <c r="E24" s="75">
        <v>6811</v>
      </c>
      <c r="F24" s="75">
        <v>8051</v>
      </c>
      <c r="G24" s="75">
        <v>9352</v>
      </c>
      <c r="H24" s="75">
        <v>6170</v>
      </c>
      <c r="I24" s="75">
        <v>9150</v>
      </c>
      <c r="J24" s="20">
        <v>10435</v>
      </c>
      <c r="K24" s="20">
        <v>6871</v>
      </c>
      <c r="L24" s="20">
        <v>8949</v>
      </c>
      <c r="M24" s="20">
        <v>10001</v>
      </c>
      <c r="N24" s="20">
        <v>8903</v>
      </c>
      <c r="O24" s="77">
        <v>7947</v>
      </c>
    </row>
    <row r="25" spans="1:15">
      <c r="A25" s="73" t="s">
        <v>474</v>
      </c>
      <c r="B25" s="74" t="s">
        <v>475</v>
      </c>
      <c r="C25" s="66">
        <f t="shared" si="1"/>
        <v>68928</v>
      </c>
      <c r="D25" s="75">
        <v>6162</v>
      </c>
      <c r="E25" s="75">
        <v>4862</v>
      </c>
      <c r="F25" s="75">
        <v>5900</v>
      </c>
      <c r="G25" s="75">
        <v>5249</v>
      </c>
      <c r="H25" s="75">
        <v>6548</v>
      </c>
      <c r="I25" s="75">
        <v>6812</v>
      </c>
      <c r="J25" s="20">
        <v>4211</v>
      </c>
      <c r="K25" s="20">
        <v>4862</v>
      </c>
      <c r="L25" s="20">
        <v>6488</v>
      </c>
      <c r="M25" s="20">
        <v>6811</v>
      </c>
      <c r="N25" s="20">
        <v>5838</v>
      </c>
      <c r="O25" s="77">
        <v>5185</v>
      </c>
    </row>
    <row r="26" spans="1:15" hidden="1">
      <c r="A26" s="63">
        <v>1.3</v>
      </c>
      <c r="B26" s="64" t="s">
        <v>476</v>
      </c>
      <c r="C26" s="65">
        <f t="shared" si="1"/>
        <v>0</v>
      </c>
      <c r="D26" s="78">
        <v>0</v>
      </c>
      <c r="E26" s="78">
        <v>0</v>
      </c>
      <c r="F26" s="78">
        <v>0</v>
      </c>
      <c r="G26" s="78">
        <v>0</v>
      </c>
      <c r="H26" s="78">
        <v>0</v>
      </c>
      <c r="I26" s="78">
        <v>0</v>
      </c>
      <c r="J26" s="78">
        <v>0</v>
      </c>
      <c r="K26" s="78">
        <v>0</v>
      </c>
      <c r="L26" s="78">
        <v>0</v>
      </c>
      <c r="M26" s="78">
        <v>0</v>
      </c>
      <c r="N26" s="78">
        <v>0</v>
      </c>
      <c r="O26" s="79">
        <v>0</v>
      </c>
    </row>
    <row r="27" spans="1:15" hidden="1">
      <c r="A27" s="63">
        <v>1.4</v>
      </c>
      <c r="B27" s="64" t="s">
        <v>477</v>
      </c>
      <c r="C27" s="65">
        <f t="shared" si="1"/>
        <v>0</v>
      </c>
      <c r="D27" s="78">
        <v>0</v>
      </c>
      <c r="E27" s="78">
        <v>0</v>
      </c>
      <c r="F27" s="78">
        <v>0</v>
      </c>
      <c r="G27" s="78">
        <v>0</v>
      </c>
      <c r="H27" s="78">
        <v>0</v>
      </c>
      <c r="I27" s="78">
        <v>0</v>
      </c>
      <c r="J27" s="78">
        <v>0</v>
      </c>
      <c r="K27" s="78">
        <v>0</v>
      </c>
      <c r="L27" s="78">
        <v>0</v>
      </c>
      <c r="M27" s="78">
        <v>0</v>
      </c>
      <c r="N27" s="78">
        <v>0</v>
      </c>
      <c r="O27" s="79">
        <v>0</v>
      </c>
    </row>
    <row r="28" spans="1:15" hidden="1">
      <c r="A28" s="63">
        <v>1.5</v>
      </c>
      <c r="B28" s="64" t="s">
        <v>478</v>
      </c>
      <c r="C28" s="65">
        <f t="shared" si="1"/>
        <v>0</v>
      </c>
      <c r="D28" s="78">
        <v>0</v>
      </c>
      <c r="E28" s="78">
        <v>0</v>
      </c>
      <c r="F28" s="78">
        <v>0</v>
      </c>
      <c r="G28" s="78">
        <v>0</v>
      </c>
      <c r="H28" s="78">
        <v>0</v>
      </c>
      <c r="I28" s="78">
        <v>0</v>
      </c>
      <c r="J28" s="78">
        <v>0</v>
      </c>
      <c r="K28" s="78">
        <v>0</v>
      </c>
      <c r="L28" s="78">
        <v>0</v>
      </c>
      <c r="M28" s="78">
        <v>0</v>
      </c>
      <c r="N28" s="78">
        <v>0</v>
      </c>
      <c r="O28" s="79">
        <v>0</v>
      </c>
    </row>
    <row r="29" spans="1:15" hidden="1">
      <c r="A29" s="63">
        <v>1.6</v>
      </c>
      <c r="B29" s="64" t="s">
        <v>479</v>
      </c>
      <c r="C29" s="65">
        <f t="shared" si="1"/>
        <v>0</v>
      </c>
      <c r="D29" s="78">
        <v>0</v>
      </c>
      <c r="E29" s="78">
        <v>0</v>
      </c>
      <c r="F29" s="78">
        <v>0</v>
      </c>
      <c r="G29" s="78">
        <v>0</v>
      </c>
      <c r="H29" s="78">
        <v>0</v>
      </c>
      <c r="I29" s="78">
        <v>0</v>
      </c>
      <c r="J29" s="78">
        <v>0</v>
      </c>
      <c r="K29" s="78">
        <v>0</v>
      </c>
      <c r="L29" s="78">
        <v>0</v>
      </c>
      <c r="M29" s="78">
        <v>0</v>
      </c>
      <c r="N29" s="78">
        <v>0</v>
      </c>
      <c r="O29" s="79">
        <v>0</v>
      </c>
    </row>
    <row r="30" spans="1:15">
      <c r="A30" s="63">
        <v>1.7</v>
      </c>
      <c r="B30" s="80" t="s">
        <v>480</v>
      </c>
      <c r="C30" s="65">
        <f t="shared" si="1"/>
        <v>113869</v>
      </c>
      <c r="D30" s="65">
        <f>D31+D33+D35+D37+D41</f>
        <v>9419</v>
      </c>
      <c r="E30" s="65">
        <f t="shared" ref="E30:O30" si="8">E31+E33+E35+E37+E41</f>
        <v>8915</v>
      </c>
      <c r="F30" s="65">
        <f t="shared" si="8"/>
        <v>9216</v>
      </c>
      <c r="G30" s="65">
        <f t="shared" si="8"/>
        <v>15317</v>
      </c>
      <c r="H30" s="65">
        <f t="shared" si="8"/>
        <v>7763</v>
      </c>
      <c r="I30" s="65">
        <f t="shared" si="8"/>
        <v>8330</v>
      </c>
      <c r="J30" s="65">
        <f t="shared" si="8"/>
        <v>8757</v>
      </c>
      <c r="K30" s="65">
        <f t="shared" si="8"/>
        <v>15766</v>
      </c>
      <c r="L30" s="65">
        <f t="shared" si="8"/>
        <v>8161</v>
      </c>
      <c r="M30" s="65">
        <f t="shared" si="8"/>
        <v>6633</v>
      </c>
      <c r="N30" s="65">
        <f t="shared" si="8"/>
        <v>7688</v>
      </c>
      <c r="O30" s="81">
        <f t="shared" si="8"/>
        <v>7904</v>
      </c>
    </row>
    <row r="31" spans="1:15">
      <c r="A31" s="68" t="s">
        <v>481</v>
      </c>
      <c r="B31" s="69" t="s">
        <v>482</v>
      </c>
      <c r="C31" s="70">
        <f t="shared" si="1"/>
        <v>22068</v>
      </c>
      <c r="D31" s="71">
        <f t="shared" ref="D31:O31" si="9">SUM(D32)</f>
        <v>1771</v>
      </c>
      <c r="E31" s="71">
        <f t="shared" si="9"/>
        <v>1122</v>
      </c>
      <c r="F31" s="71">
        <f t="shared" si="9"/>
        <v>2010</v>
      </c>
      <c r="G31" s="71">
        <f t="shared" si="9"/>
        <v>1014</v>
      </c>
      <c r="H31" s="71">
        <f t="shared" si="9"/>
        <v>1408</v>
      </c>
      <c r="I31" s="71">
        <f t="shared" si="9"/>
        <v>1264</v>
      </c>
      <c r="J31" s="71">
        <f t="shared" si="9"/>
        <v>2108</v>
      </c>
      <c r="K31" s="71">
        <f t="shared" si="9"/>
        <v>3936</v>
      </c>
      <c r="L31" s="71">
        <f t="shared" si="9"/>
        <v>2090</v>
      </c>
      <c r="M31" s="71">
        <f t="shared" si="9"/>
        <v>1406</v>
      </c>
      <c r="N31" s="71">
        <f t="shared" si="9"/>
        <v>1687</v>
      </c>
      <c r="O31" s="72">
        <f t="shared" si="9"/>
        <v>2252</v>
      </c>
    </row>
    <row r="32" spans="1:15">
      <c r="A32" s="73" t="s">
        <v>483</v>
      </c>
      <c r="B32" s="74" t="s">
        <v>484</v>
      </c>
      <c r="C32" s="66">
        <f t="shared" si="1"/>
        <v>22068</v>
      </c>
      <c r="D32" s="75">
        <v>1771</v>
      </c>
      <c r="E32" s="75">
        <v>1122</v>
      </c>
      <c r="F32" s="75">
        <v>2010</v>
      </c>
      <c r="G32" s="75">
        <v>1014</v>
      </c>
      <c r="H32" s="75">
        <v>1408</v>
      </c>
      <c r="I32" s="75">
        <v>1264</v>
      </c>
      <c r="J32" s="75">
        <v>2108</v>
      </c>
      <c r="K32" s="75">
        <v>3936</v>
      </c>
      <c r="L32" s="75">
        <v>2090</v>
      </c>
      <c r="M32" s="75">
        <v>1406</v>
      </c>
      <c r="N32" s="75">
        <v>1687</v>
      </c>
      <c r="O32" s="76">
        <v>2252</v>
      </c>
    </row>
    <row r="33" spans="1:15">
      <c r="A33" s="68" t="s">
        <v>485</v>
      </c>
      <c r="B33" s="80" t="s">
        <v>486</v>
      </c>
      <c r="C33" s="70">
        <f t="shared" si="1"/>
        <v>38376</v>
      </c>
      <c r="D33" s="71">
        <f t="shared" ref="D33:O33" si="10">SUM(D34)</f>
        <v>3007</v>
      </c>
      <c r="E33" s="71">
        <f t="shared" si="10"/>
        <v>2401</v>
      </c>
      <c r="F33" s="71">
        <f t="shared" si="10"/>
        <v>2717</v>
      </c>
      <c r="G33" s="71">
        <f t="shared" si="10"/>
        <v>9600</v>
      </c>
      <c r="H33" s="71">
        <f t="shared" si="10"/>
        <v>1742</v>
      </c>
      <c r="I33" s="71">
        <f t="shared" si="10"/>
        <v>2195</v>
      </c>
      <c r="J33" s="71">
        <f t="shared" si="10"/>
        <v>1530</v>
      </c>
      <c r="K33" s="71">
        <f t="shared" si="10"/>
        <v>7198</v>
      </c>
      <c r="L33" s="71">
        <f t="shared" si="10"/>
        <v>2499</v>
      </c>
      <c r="M33" s="71">
        <f t="shared" si="10"/>
        <v>1808</v>
      </c>
      <c r="N33" s="71">
        <f t="shared" si="10"/>
        <v>2230</v>
      </c>
      <c r="O33" s="72">
        <f t="shared" si="10"/>
        <v>1449</v>
      </c>
    </row>
    <row r="34" spans="1:15">
      <c r="A34" s="73" t="s">
        <v>487</v>
      </c>
      <c r="B34" s="74" t="s">
        <v>488</v>
      </c>
      <c r="C34" s="66">
        <f t="shared" si="1"/>
        <v>38376</v>
      </c>
      <c r="D34" s="75">
        <v>3007</v>
      </c>
      <c r="E34" s="75">
        <v>2401</v>
      </c>
      <c r="F34" s="75">
        <v>2717</v>
      </c>
      <c r="G34" s="75">
        <v>9600</v>
      </c>
      <c r="H34" s="75">
        <v>1742</v>
      </c>
      <c r="I34" s="75">
        <v>2195</v>
      </c>
      <c r="J34" s="75">
        <v>1530</v>
      </c>
      <c r="K34" s="75">
        <v>7198</v>
      </c>
      <c r="L34" s="75">
        <v>2499</v>
      </c>
      <c r="M34" s="75">
        <v>1808</v>
      </c>
      <c r="N34" s="75">
        <v>2230</v>
      </c>
      <c r="O34" s="76">
        <v>1449</v>
      </c>
    </row>
    <row r="35" spans="1:15">
      <c r="A35" s="68" t="s">
        <v>489</v>
      </c>
      <c r="B35" s="69" t="s">
        <v>490</v>
      </c>
      <c r="C35" s="70">
        <f t="shared" si="1"/>
        <v>22423</v>
      </c>
      <c r="D35" s="71">
        <f t="shared" ref="D35:O35" si="11">SUM(D36)</f>
        <v>2937</v>
      </c>
      <c r="E35" s="71">
        <f t="shared" si="11"/>
        <v>3291</v>
      </c>
      <c r="F35" s="71">
        <f t="shared" si="11"/>
        <v>1810</v>
      </c>
      <c r="G35" s="71">
        <f t="shared" si="11"/>
        <v>1729</v>
      </c>
      <c r="H35" s="71">
        <f t="shared" si="11"/>
        <v>1634</v>
      </c>
      <c r="I35" s="71">
        <f t="shared" si="11"/>
        <v>1526</v>
      </c>
      <c r="J35" s="71">
        <f t="shared" si="11"/>
        <v>1327</v>
      </c>
      <c r="K35" s="71">
        <f t="shared" si="11"/>
        <v>2338</v>
      </c>
      <c r="L35" s="71">
        <f t="shared" si="11"/>
        <v>1114</v>
      </c>
      <c r="M35" s="71">
        <f t="shared" si="11"/>
        <v>1188</v>
      </c>
      <c r="N35" s="71">
        <f t="shared" si="11"/>
        <v>1526</v>
      </c>
      <c r="O35" s="72">
        <f t="shared" si="11"/>
        <v>2003</v>
      </c>
    </row>
    <row r="36" spans="1:15">
      <c r="A36" s="73" t="s">
        <v>491</v>
      </c>
      <c r="B36" s="74" t="s">
        <v>492</v>
      </c>
      <c r="C36" s="82">
        <f t="shared" si="1"/>
        <v>22423</v>
      </c>
      <c r="D36" s="75">
        <v>2937</v>
      </c>
      <c r="E36" s="75">
        <v>3291</v>
      </c>
      <c r="F36" s="75">
        <v>1810</v>
      </c>
      <c r="G36" s="75">
        <v>1729</v>
      </c>
      <c r="H36" s="75">
        <v>1634</v>
      </c>
      <c r="I36" s="75">
        <v>1526</v>
      </c>
      <c r="J36" s="75">
        <v>1327</v>
      </c>
      <c r="K36" s="20">
        <v>2338</v>
      </c>
      <c r="L36" s="20">
        <v>1114</v>
      </c>
      <c r="M36" s="20">
        <v>1188</v>
      </c>
      <c r="N36" s="20">
        <v>1526</v>
      </c>
      <c r="O36" s="77">
        <v>2003</v>
      </c>
    </row>
    <row r="37" spans="1:15">
      <c r="A37" s="68" t="s">
        <v>493</v>
      </c>
      <c r="B37" s="69" t="s">
        <v>494</v>
      </c>
      <c r="C37" s="70">
        <f t="shared" si="1"/>
        <v>31002</v>
      </c>
      <c r="D37" s="71">
        <f>SUM(D38:D40)</f>
        <v>1704</v>
      </c>
      <c r="E37" s="71">
        <f t="shared" ref="E37:O37" si="12">SUM(E38:E40)</f>
        <v>2101</v>
      </c>
      <c r="F37" s="71">
        <f t="shared" si="12"/>
        <v>2679</v>
      </c>
      <c r="G37" s="71">
        <f t="shared" si="12"/>
        <v>2974</v>
      </c>
      <c r="H37" s="71">
        <f t="shared" si="12"/>
        <v>2979</v>
      </c>
      <c r="I37" s="71">
        <f t="shared" si="12"/>
        <v>3345</v>
      </c>
      <c r="J37" s="71">
        <f t="shared" si="12"/>
        <v>3792</v>
      </c>
      <c r="K37" s="71">
        <f t="shared" si="12"/>
        <v>2294</v>
      </c>
      <c r="L37" s="71">
        <f t="shared" si="12"/>
        <v>2458</v>
      </c>
      <c r="M37" s="71">
        <f t="shared" si="12"/>
        <v>2231</v>
      </c>
      <c r="N37" s="71">
        <f t="shared" si="12"/>
        <v>2245</v>
      </c>
      <c r="O37" s="72">
        <f t="shared" si="12"/>
        <v>2200</v>
      </c>
    </row>
    <row r="38" spans="1:15">
      <c r="A38" s="73" t="s">
        <v>495</v>
      </c>
      <c r="B38" s="74" t="s">
        <v>496</v>
      </c>
      <c r="C38" s="82">
        <f t="shared" si="1"/>
        <v>31002</v>
      </c>
      <c r="D38" s="75">
        <v>1704</v>
      </c>
      <c r="E38" s="75">
        <v>2101</v>
      </c>
      <c r="F38" s="75">
        <v>2679</v>
      </c>
      <c r="G38" s="75">
        <v>2974</v>
      </c>
      <c r="H38" s="75">
        <v>2979</v>
      </c>
      <c r="I38" s="75">
        <v>3345</v>
      </c>
      <c r="J38" s="75">
        <v>3792</v>
      </c>
      <c r="K38" s="75">
        <v>2294</v>
      </c>
      <c r="L38" s="75">
        <v>2458</v>
      </c>
      <c r="M38" s="75">
        <v>2231</v>
      </c>
      <c r="N38" s="75">
        <v>2245</v>
      </c>
      <c r="O38" s="76">
        <v>2200</v>
      </c>
    </row>
    <row r="39" spans="1:15" hidden="1">
      <c r="A39" s="73" t="s">
        <v>497</v>
      </c>
      <c r="B39" s="74" t="s">
        <v>498</v>
      </c>
      <c r="C39" s="82">
        <f t="shared" si="1"/>
        <v>0</v>
      </c>
      <c r="D39" s="75">
        <v>0</v>
      </c>
      <c r="E39" s="75">
        <v>0</v>
      </c>
      <c r="F39" s="75">
        <v>0</v>
      </c>
      <c r="G39" s="75">
        <v>0</v>
      </c>
      <c r="H39" s="75">
        <v>0</v>
      </c>
      <c r="I39" s="75">
        <v>0</v>
      </c>
      <c r="J39" s="20">
        <v>0</v>
      </c>
      <c r="K39" s="20">
        <v>0</v>
      </c>
      <c r="L39" s="20">
        <v>0</v>
      </c>
      <c r="M39" s="20">
        <v>0</v>
      </c>
      <c r="N39" s="20">
        <v>0</v>
      </c>
      <c r="O39" s="77">
        <v>0</v>
      </c>
    </row>
    <row r="40" spans="1:15" hidden="1">
      <c r="A40" s="73" t="s">
        <v>499</v>
      </c>
      <c r="B40" s="74" t="s">
        <v>500</v>
      </c>
      <c r="C40" s="82">
        <f t="shared" si="1"/>
        <v>0</v>
      </c>
      <c r="D40" s="75">
        <v>0</v>
      </c>
      <c r="E40" s="75">
        <v>0</v>
      </c>
      <c r="F40" s="75">
        <v>0</v>
      </c>
      <c r="G40" s="75">
        <v>0</v>
      </c>
      <c r="H40" s="75">
        <v>0</v>
      </c>
      <c r="I40" s="75">
        <v>0</v>
      </c>
      <c r="J40" s="75">
        <v>0</v>
      </c>
      <c r="K40" s="75">
        <v>0</v>
      </c>
      <c r="L40" s="75">
        <v>0</v>
      </c>
      <c r="M40" s="75">
        <v>0</v>
      </c>
      <c r="N40" s="75">
        <v>0</v>
      </c>
      <c r="O40" s="76">
        <v>0</v>
      </c>
    </row>
    <row r="41" spans="1:15" hidden="1">
      <c r="A41" s="68" t="s">
        <v>501</v>
      </c>
      <c r="B41" s="69" t="s">
        <v>502</v>
      </c>
      <c r="C41" s="70">
        <f t="shared" si="1"/>
        <v>0</v>
      </c>
      <c r="D41" s="71">
        <f t="shared" ref="D41:O41" si="13">SUM(D42)</f>
        <v>0</v>
      </c>
      <c r="E41" s="71">
        <f t="shared" si="13"/>
        <v>0</v>
      </c>
      <c r="F41" s="71">
        <f t="shared" si="13"/>
        <v>0</v>
      </c>
      <c r="G41" s="71">
        <f t="shared" si="13"/>
        <v>0</v>
      </c>
      <c r="H41" s="71">
        <f t="shared" si="13"/>
        <v>0</v>
      </c>
      <c r="I41" s="71">
        <f t="shared" si="13"/>
        <v>0</v>
      </c>
      <c r="J41" s="71">
        <f t="shared" si="13"/>
        <v>0</v>
      </c>
      <c r="K41" s="71">
        <f t="shared" si="13"/>
        <v>0</v>
      </c>
      <c r="L41" s="71">
        <f t="shared" si="13"/>
        <v>0</v>
      </c>
      <c r="M41" s="71">
        <f t="shared" si="13"/>
        <v>0</v>
      </c>
      <c r="N41" s="71">
        <f t="shared" si="13"/>
        <v>0</v>
      </c>
      <c r="O41" s="72">
        <f t="shared" si="13"/>
        <v>0</v>
      </c>
    </row>
    <row r="42" spans="1:15" hidden="1">
      <c r="A42" s="73" t="s">
        <v>503</v>
      </c>
      <c r="B42" s="74" t="s">
        <v>504</v>
      </c>
      <c r="C42" s="82">
        <f t="shared" si="1"/>
        <v>0</v>
      </c>
      <c r="D42" s="75">
        <v>0</v>
      </c>
      <c r="E42" s="75">
        <v>0</v>
      </c>
      <c r="F42" s="75">
        <v>0</v>
      </c>
      <c r="G42" s="75">
        <v>0</v>
      </c>
      <c r="H42" s="75">
        <v>0</v>
      </c>
      <c r="I42" s="75">
        <v>0</v>
      </c>
      <c r="J42" s="20">
        <v>0</v>
      </c>
      <c r="K42" s="20">
        <v>0</v>
      </c>
      <c r="L42" s="20">
        <v>0</v>
      </c>
      <c r="M42" s="20">
        <v>0</v>
      </c>
      <c r="N42" s="20">
        <v>0</v>
      </c>
      <c r="O42" s="77">
        <v>0</v>
      </c>
    </row>
    <row r="43" spans="1:15" hidden="1">
      <c r="A43" s="63">
        <v>1.8</v>
      </c>
      <c r="B43" s="64" t="s">
        <v>505</v>
      </c>
      <c r="C43" s="65">
        <f t="shared" si="1"/>
        <v>0</v>
      </c>
      <c r="D43" s="66">
        <f t="shared" ref="D43:O43" si="14">D44</f>
        <v>0</v>
      </c>
      <c r="E43" s="66">
        <f t="shared" si="14"/>
        <v>0</v>
      </c>
      <c r="F43" s="66">
        <f t="shared" si="14"/>
        <v>0</v>
      </c>
      <c r="G43" s="66">
        <f t="shared" si="14"/>
        <v>0</v>
      </c>
      <c r="H43" s="66">
        <f t="shared" si="14"/>
        <v>0</v>
      </c>
      <c r="I43" s="66">
        <f t="shared" si="14"/>
        <v>0</v>
      </c>
      <c r="J43" s="66">
        <f t="shared" si="14"/>
        <v>0</v>
      </c>
      <c r="K43" s="66">
        <f t="shared" si="14"/>
        <v>0</v>
      </c>
      <c r="L43" s="66">
        <f t="shared" si="14"/>
        <v>0</v>
      </c>
      <c r="M43" s="66">
        <f t="shared" si="14"/>
        <v>0</v>
      </c>
      <c r="N43" s="66">
        <f t="shared" si="14"/>
        <v>0</v>
      </c>
      <c r="O43" s="67">
        <f t="shared" si="14"/>
        <v>0</v>
      </c>
    </row>
    <row r="44" spans="1:15" hidden="1">
      <c r="A44" s="68" t="s">
        <v>506</v>
      </c>
      <c r="B44" s="69" t="s">
        <v>507</v>
      </c>
      <c r="C44" s="70">
        <f t="shared" si="1"/>
        <v>0</v>
      </c>
      <c r="D44" s="71">
        <f>SUM(D45:D46)</f>
        <v>0</v>
      </c>
      <c r="E44" s="71">
        <f t="shared" ref="E44:O44" si="15">SUM(E45:E46)</f>
        <v>0</v>
      </c>
      <c r="F44" s="71">
        <f t="shared" si="15"/>
        <v>0</v>
      </c>
      <c r="G44" s="71">
        <f t="shared" si="15"/>
        <v>0</v>
      </c>
      <c r="H44" s="71">
        <f t="shared" si="15"/>
        <v>0</v>
      </c>
      <c r="I44" s="71">
        <f t="shared" si="15"/>
        <v>0</v>
      </c>
      <c r="J44" s="71">
        <f t="shared" si="15"/>
        <v>0</v>
      </c>
      <c r="K44" s="71">
        <f t="shared" si="15"/>
        <v>0</v>
      </c>
      <c r="L44" s="71">
        <f t="shared" si="15"/>
        <v>0</v>
      </c>
      <c r="M44" s="71">
        <f t="shared" si="15"/>
        <v>0</v>
      </c>
      <c r="N44" s="71">
        <f t="shared" si="15"/>
        <v>0</v>
      </c>
      <c r="O44" s="72">
        <f t="shared" si="15"/>
        <v>0</v>
      </c>
    </row>
    <row r="45" spans="1:15" hidden="1">
      <c r="A45" s="73" t="s">
        <v>508</v>
      </c>
      <c r="B45" s="74" t="s">
        <v>507</v>
      </c>
      <c r="C45" s="82">
        <f t="shared" si="1"/>
        <v>0</v>
      </c>
      <c r="D45" s="75">
        <v>0</v>
      </c>
      <c r="E45" s="75">
        <v>0</v>
      </c>
      <c r="F45" s="75">
        <v>0</v>
      </c>
      <c r="G45" s="75">
        <v>0</v>
      </c>
      <c r="H45" s="75">
        <v>0</v>
      </c>
      <c r="I45" s="75">
        <v>0</v>
      </c>
      <c r="J45" s="20">
        <v>0</v>
      </c>
      <c r="K45" s="20">
        <v>0</v>
      </c>
      <c r="L45" s="20">
        <v>0</v>
      </c>
      <c r="M45" s="20">
        <v>0</v>
      </c>
      <c r="N45" s="20">
        <v>0</v>
      </c>
      <c r="O45" s="77">
        <v>0</v>
      </c>
    </row>
    <row r="46" spans="1:15" hidden="1">
      <c r="A46" s="73" t="s">
        <v>509</v>
      </c>
      <c r="B46" s="74" t="s">
        <v>510</v>
      </c>
      <c r="C46" s="82">
        <f t="shared" si="1"/>
        <v>0</v>
      </c>
      <c r="D46" s="75">
        <v>0</v>
      </c>
      <c r="E46" s="75">
        <v>0</v>
      </c>
      <c r="F46" s="75">
        <v>0</v>
      </c>
      <c r="G46" s="75">
        <v>0</v>
      </c>
      <c r="H46" s="75">
        <v>0</v>
      </c>
      <c r="I46" s="75">
        <v>0</v>
      </c>
      <c r="J46" s="20">
        <v>0</v>
      </c>
      <c r="K46" s="20">
        <v>0</v>
      </c>
      <c r="L46" s="20">
        <v>0</v>
      </c>
      <c r="M46" s="20">
        <v>0</v>
      </c>
      <c r="N46" s="20">
        <v>0</v>
      </c>
      <c r="O46" s="77">
        <v>0</v>
      </c>
    </row>
    <row r="47" spans="1:15" hidden="1">
      <c r="A47" s="58">
        <v>2</v>
      </c>
      <c r="B47" s="83" t="s">
        <v>511</v>
      </c>
      <c r="C47" s="84">
        <f t="shared" si="1"/>
        <v>0</v>
      </c>
      <c r="D47" s="60">
        <f>D48+D49+D50+D51+D52</f>
        <v>0</v>
      </c>
      <c r="E47" s="61">
        <f t="shared" ref="E47:O47" si="16">E48+E49+E50+E51+E52</f>
        <v>0</v>
      </c>
      <c r="F47" s="61">
        <f t="shared" si="16"/>
        <v>0</v>
      </c>
      <c r="G47" s="61">
        <f t="shared" si="16"/>
        <v>0</v>
      </c>
      <c r="H47" s="61">
        <f t="shared" si="16"/>
        <v>0</v>
      </c>
      <c r="I47" s="61">
        <f t="shared" si="16"/>
        <v>0</v>
      </c>
      <c r="J47" s="61">
        <f t="shared" si="16"/>
        <v>0</v>
      </c>
      <c r="K47" s="61">
        <f t="shared" si="16"/>
        <v>0</v>
      </c>
      <c r="L47" s="61">
        <f t="shared" si="16"/>
        <v>0</v>
      </c>
      <c r="M47" s="61">
        <f t="shared" si="16"/>
        <v>0</v>
      </c>
      <c r="N47" s="61">
        <f t="shared" si="16"/>
        <v>0</v>
      </c>
      <c r="O47" s="62">
        <f t="shared" si="16"/>
        <v>0</v>
      </c>
    </row>
    <row r="48" spans="1:15" hidden="1">
      <c r="A48" s="63">
        <v>2.1</v>
      </c>
      <c r="B48" s="64" t="s">
        <v>512</v>
      </c>
      <c r="C48" s="66">
        <f t="shared" si="1"/>
        <v>0</v>
      </c>
      <c r="D48" s="85">
        <v>0</v>
      </c>
      <c r="E48" s="85">
        <v>0</v>
      </c>
      <c r="F48" s="85">
        <v>0</v>
      </c>
      <c r="G48" s="85">
        <v>0</v>
      </c>
      <c r="H48" s="85">
        <v>0</v>
      </c>
      <c r="I48" s="85">
        <v>0</v>
      </c>
      <c r="J48" s="85">
        <v>0</v>
      </c>
      <c r="K48" s="85">
        <v>0</v>
      </c>
      <c r="L48" s="85">
        <v>0</v>
      </c>
      <c r="M48" s="85">
        <v>0</v>
      </c>
      <c r="N48" s="85">
        <v>0</v>
      </c>
      <c r="O48" s="86">
        <v>0</v>
      </c>
    </row>
    <row r="49" spans="1:15" hidden="1">
      <c r="A49" s="63">
        <v>2.2000000000000002</v>
      </c>
      <c r="B49" s="64" t="s">
        <v>513</v>
      </c>
      <c r="C49" s="66">
        <f t="shared" si="1"/>
        <v>0</v>
      </c>
      <c r="D49" s="85">
        <v>0</v>
      </c>
      <c r="E49" s="85">
        <v>0</v>
      </c>
      <c r="F49" s="85">
        <v>0</v>
      </c>
      <c r="G49" s="85">
        <v>0</v>
      </c>
      <c r="H49" s="85">
        <v>0</v>
      </c>
      <c r="I49" s="85">
        <v>0</v>
      </c>
      <c r="J49" s="85">
        <v>0</v>
      </c>
      <c r="K49" s="85">
        <v>0</v>
      </c>
      <c r="L49" s="85">
        <v>0</v>
      </c>
      <c r="M49" s="85">
        <v>0</v>
      </c>
      <c r="N49" s="85">
        <v>0</v>
      </c>
      <c r="O49" s="86">
        <v>0</v>
      </c>
    </row>
    <row r="50" spans="1:15" hidden="1">
      <c r="A50" s="63">
        <v>2.2999999999999998</v>
      </c>
      <c r="B50" s="64" t="s">
        <v>514</v>
      </c>
      <c r="C50" s="66">
        <f t="shared" si="1"/>
        <v>0</v>
      </c>
      <c r="D50" s="85">
        <v>0</v>
      </c>
      <c r="E50" s="85">
        <v>0</v>
      </c>
      <c r="F50" s="85">
        <v>0</v>
      </c>
      <c r="G50" s="85">
        <v>0</v>
      </c>
      <c r="H50" s="85">
        <v>0</v>
      </c>
      <c r="I50" s="85">
        <v>0</v>
      </c>
      <c r="J50" s="85">
        <v>0</v>
      </c>
      <c r="K50" s="85">
        <v>0</v>
      </c>
      <c r="L50" s="85">
        <v>0</v>
      </c>
      <c r="M50" s="85">
        <v>0</v>
      </c>
      <c r="N50" s="85">
        <v>0</v>
      </c>
      <c r="O50" s="86">
        <v>0</v>
      </c>
    </row>
    <row r="51" spans="1:15" hidden="1">
      <c r="A51" s="63">
        <v>2.4</v>
      </c>
      <c r="B51" s="64" t="s">
        <v>515</v>
      </c>
      <c r="C51" s="66">
        <f t="shared" si="1"/>
        <v>0</v>
      </c>
      <c r="D51" s="85">
        <v>0</v>
      </c>
      <c r="E51" s="85">
        <v>0</v>
      </c>
      <c r="F51" s="85">
        <v>0</v>
      </c>
      <c r="G51" s="85">
        <v>0</v>
      </c>
      <c r="H51" s="85">
        <v>0</v>
      </c>
      <c r="I51" s="85">
        <v>0</v>
      </c>
      <c r="J51" s="85">
        <v>0</v>
      </c>
      <c r="K51" s="85">
        <v>0</v>
      </c>
      <c r="L51" s="85">
        <v>0</v>
      </c>
      <c r="M51" s="85">
        <v>0</v>
      </c>
      <c r="N51" s="85">
        <v>0</v>
      </c>
      <c r="O51" s="86">
        <v>0</v>
      </c>
    </row>
    <row r="52" spans="1:15" hidden="1">
      <c r="A52" s="63">
        <v>2.5</v>
      </c>
      <c r="B52" s="64" t="s">
        <v>516</v>
      </c>
      <c r="C52" s="66">
        <f t="shared" si="1"/>
        <v>0</v>
      </c>
      <c r="D52" s="85">
        <v>0</v>
      </c>
      <c r="E52" s="85">
        <v>0</v>
      </c>
      <c r="F52" s="85">
        <v>0</v>
      </c>
      <c r="G52" s="85">
        <v>0</v>
      </c>
      <c r="H52" s="85">
        <v>0</v>
      </c>
      <c r="I52" s="85">
        <v>0</v>
      </c>
      <c r="J52" s="85">
        <v>0</v>
      </c>
      <c r="K52" s="85">
        <v>0</v>
      </c>
      <c r="L52" s="85">
        <v>0</v>
      </c>
      <c r="M52" s="85">
        <v>0</v>
      </c>
      <c r="N52" s="85">
        <v>0</v>
      </c>
      <c r="O52" s="86">
        <v>0</v>
      </c>
    </row>
    <row r="53" spans="1:15" hidden="1">
      <c r="A53" s="58">
        <v>3</v>
      </c>
      <c r="B53" s="87" t="s">
        <v>517</v>
      </c>
      <c r="C53" s="84">
        <f t="shared" si="1"/>
        <v>0</v>
      </c>
      <c r="D53" s="60">
        <f t="shared" ref="D53:O54" si="17">D54</f>
        <v>0</v>
      </c>
      <c r="E53" s="61">
        <f t="shared" si="17"/>
        <v>0</v>
      </c>
      <c r="F53" s="61">
        <f t="shared" si="17"/>
        <v>0</v>
      </c>
      <c r="G53" s="61">
        <f t="shared" si="17"/>
        <v>0</v>
      </c>
      <c r="H53" s="61">
        <f t="shared" si="17"/>
        <v>0</v>
      </c>
      <c r="I53" s="61">
        <f t="shared" si="17"/>
        <v>0</v>
      </c>
      <c r="J53" s="61">
        <f t="shared" si="17"/>
        <v>0</v>
      </c>
      <c r="K53" s="61">
        <f t="shared" si="17"/>
        <v>0</v>
      </c>
      <c r="L53" s="61">
        <f t="shared" si="17"/>
        <v>0</v>
      </c>
      <c r="M53" s="61">
        <f t="shared" si="17"/>
        <v>0</v>
      </c>
      <c r="N53" s="61">
        <f t="shared" si="17"/>
        <v>0</v>
      </c>
      <c r="O53" s="62">
        <f t="shared" si="17"/>
        <v>0</v>
      </c>
    </row>
    <row r="54" spans="1:15" hidden="1">
      <c r="A54" s="63">
        <v>3.1</v>
      </c>
      <c r="B54" s="64" t="s">
        <v>518</v>
      </c>
      <c r="C54" s="65">
        <f t="shared" si="1"/>
        <v>0</v>
      </c>
      <c r="D54" s="66">
        <f t="shared" si="17"/>
        <v>0</v>
      </c>
      <c r="E54" s="66">
        <f t="shared" si="17"/>
        <v>0</v>
      </c>
      <c r="F54" s="66">
        <f t="shared" si="17"/>
        <v>0</v>
      </c>
      <c r="G54" s="66">
        <f t="shared" si="17"/>
        <v>0</v>
      </c>
      <c r="H54" s="66">
        <f t="shared" si="17"/>
        <v>0</v>
      </c>
      <c r="I54" s="66">
        <f t="shared" si="17"/>
        <v>0</v>
      </c>
      <c r="J54" s="66">
        <f t="shared" si="17"/>
        <v>0</v>
      </c>
      <c r="K54" s="66">
        <f t="shared" si="17"/>
        <v>0</v>
      </c>
      <c r="L54" s="66">
        <f t="shared" si="17"/>
        <v>0</v>
      </c>
      <c r="M54" s="66">
        <f t="shared" si="17"/>
        <v>0</v>
      </c>
      <c r="N54" s="66">
        <f t="shared" si="17"/>
        <v>0</v>
      </c>
      <c r="O54" s="67">
        <f t="shared" si="17"/>
        <v>0</v>
      </c>
    </row>
    <row r="55" spans="1:15" hidden="1">
      <c r="A55" s="68" t="s">
        <v>519</v>
      </c>
      <c r="B55" s="69" t="s">
        <v>520</v>
      </c>
      <c r="C55" s="70">
        <f t="shared" si="1"/>
        <v>0</v>
      </c>
      <c r="D55" s="71">
        <f t="shared" ref="D55:O55" si="18">SUM(D56)</f>
        <v>0</v>
      </c>
      <c r="E55" s="71">
        <f t="shared" si="18"/>
        <v>0</v>
      </c>
      <c r="F55" s="71">
        <f t="shared" si="18"/>
        <v>0</v>
      </c>
      <c r="G55" s="71">
        <f t="shared" si="18"/>
        <v>0</v>
      </c>
      <c r="H55" s="71">
        <f t="shared" si="18"/>
        <v>0</v>
      </c>
      <c r="I55" s="71">
        <f t="shared" si="18"/>
        <v>0</v>
      </c>
      <c r="J55" s="71">
        <f t="shared" si="18"/>
        <v>0</v>
      </c>
      <c r="K55" s="71">
        <f t="shared" si="18"/>
        <v>0</v>
      </c>
      <c r="L55" s="71">
        <f t="shared" si="18"/>
        <v>0</v>
      </c>
      <c r="M55" s="71">
        <f t="shared" si="18"/>
        <v>0</v>
      </c>
      <c r="N55" s="71">
        <f t="shared" si="18"/>
        <v>0</v>
      </c>
      <c r="O55" s="72">
        <f t="shared" si="18"/>
        <v>0</v>
      </c>
    </row>
    <row r="56" spans="1:15" hidden="1">
      <c r="A56" s="73" t="s">
        <v>521</v>
      </c>
      <c r="B56" s="74" t="s">
        <v>522</v>
      </c>
      <c r="C56" s="82">
        <f t="shared" si="1"/>
        <v>0</v>
      </c>
      <c r="D56" s="96">
        <v>0</v>
      </c>
      <c r="E56" s="96">
        <v>0</v>
      </c>
      <c r="F56" s="96">
        <v>0</v>
      </c>
      <c r="G56" s="96">
        <v>0</v>
      </c>
      <c r="H56" s="96">
        <v>0</v>
      </c>
      <c r="I56" s="96">
        <v>0</v>
      </c>
      <c r="J56" s="28">
        <v>0</v>
      </c>
      <c r="K56" s="28">
        <v>0</v>
      </c>
      <c r="L56" s="28">
        <v>0</v>
      </c>
      <c r="M56" s="28">
        <v>0</v>
      </c>
      <c r="N56" s="28">
        <v>0</v>
      </c>
      <c r="O56" s="90">
        <v>0</v>
      </c>
    </row>
    <row r="57" spans="1:15">
      <c r="A57" s="58">
        <v>4</v>
      </c>
      <c r="B57" s="88" t="s">
        <v>523</v>
      </c>
      <c r="C57" s="84">
        <f t="shared" si="1"/>
        <v>13375646</v>
      </c>
      <c r="D57" s="60">
        <f>D58+D78+D79+D159+D166</f>
        <v>3507106</v>
      </c>
      <c r="E57" s="61">
        <f t="shared" ref="E57:O57" si="19">E58+E78+E79+E159+E166</f>
        <v>2633787</v>
      </c>
      <c r="F57" s="61">
        <f t="shared" si="19"/>
        <v>1375374</v>
      </c>
      <c r="G57" s="61">
        <f t="shared" si="19"/>
        <v>846886</v>
      </c>
      <c r="H57" s="61">
        <f t="shared" si="19"/>
        <v>728401</v>
      </c>
      <c r="I57" s="61">
        <f t="shared" si="19"/>
        <v>631162</v>
      </c>
      <c r="J57" s="61">
        <f t="shared" si="19"/>
        <v>630024</v>
      </c>
      <c r="K57" s="61">
        <f t="shared" si="19"/>
        <v>540709</v>
      </c>
      <c r="L57" s="61">
        <f t="shared" si="19"/>
        <v>617100</v>
      </c>
      <c r="M57" s="61">
        <f t="shared" si="19"/>
        <v>880484</v>
      </c>
      <c r="N57" s="61">
        <f t="shared" si="19"/>
        <v>633102</v>
      </c>
      <c r="O57" s="62">
        <f t="shared" si="19"/>
        <v>351511</v>
      </c>
    </row>
    <row r="58" spans="1:15" ht="20.399999999999999">
      <c r="A58" s="63">
        <v>4.0999999999999996</v>
      </c>
      <c r="B58" s="89" t="s">
        <v>524</v>
      </c>
      <c r="C58" s="65">
        <f t="shared" si="1"/>
        <v>1146224</v>
      </c>
      <c r="D58" s="66">
        <f>D59+D65+D67+D72</f>
        <v>31029</v>
      </c>
      <c r="E58" s="66">
        <f t="shared" ref="E58:O58" si="20">E59+E65+E67+E72</f>
        <v>227255</v>
      </c>
      <c r="F58" s="66">
        <f t="shared" si="20"/>
        <v>60658</v>
      </c>
      <c r="G58" s="66">
        <f t="shared" si="20"/>
        <v>43722</v>
      </c>
      <c r="H58" s="66">
        <f t="shared" si="20"/>
        <v>51210</v>
      </c>
      <c r="I58" s="66">
        <f t="shared" si="20"/>
        <v>44025</v>
      </c>
      <c r="J58" s="66">
        <f t="shared" si="20"/>
        <v>42981</v>
      </c>
      <c r="K58" s="66">
        <f t="shared" si="20"/>
        <v>57106</v>
      </c>
      <c r="L58" s="66">
        <f t="shared" si="20"/>
        <v>57205</v>
      </c>
      <c r="M58" s="66">
        <f t="shared" si="20"/>
        <v>334447</v>
      </c>
      <c r="N58" s="66">
        <f t="shared" si="20"/>
        <v>124904</v>
      </c>
      <c r="O58" s="67">
        <f t="shared" si="20"/>
        <v>71682</v>
      </c>
    </row>
    <row r="59" spans="1:15">
      <c r="A59" s="68" t="s">
        <v>525</v>
      </c>
      <c r="B59" s="69" t="s">
        <v>526</v>
      </c>
      <c r="C59" s="70">
        <f t="shared" si="1"/>
        <v>813365</v>
      </c>
      <c r="D59" s="71">
        <f>SUM(D60:D64)</f>
        <v>22993</v>
      </c>
      <c r="E59" s="71">
        <f t="shared" ref="E59:O59" si="21">SUM(E60:E64)</f>
        <v>193823</v>
      </c>
      <c r="F59" s="71">
        <f t="shared" si="21"/>
        <v>22544</v>
      </c>
      <c r="G59" s="71">
        <f t="shared" si="21"/>
        <v>21319</v>
      </c>
      <c r="H59" s="71">
        <f t="shared" si="21"/>
        <v>22670</v>
      </c>
      <c r="I59" s="71">
        <f t="shared" si="21"/>
        <v>22052</v>
      </c>
      <c r="J59" s="71">
        <f t="shared" si="21"/>
        <v>24733</v>
      </c>
      <c r="K59" s="71">
        <f t="shared" si="21"/>
        <v>22863</v>
      </c>
      <c r="L59" s="71">
        <f t="shared" si="21"/>
        <v>28859</v>
      </c>
      <c r="M59" s="71">
        <f t="shared" si="21"/>
        <v>305000</v>
      </c>
      <c r="N59" s="71">
        <f t="shared" si="21"/>
        <v>95094</v>
      </c>
      <c r="O59" s="72">
        <f t="shared" si="21"/>
        <v>31415</v>
      </c>
    </row>
    <row r="60" spans="1:15">
      <c r="A60" s="73" t="s">
        <v>527</v>
      </c>
      <c r="B60" s="74" t="s">
        <v>528</v>
      </c>
      <c r="C60" s="82">
        <f t="shared" si="1"/>
        <v>28653</v>
      </c>
      <c r="D60" s="96">
        <v>2898</v>
      </c>
      <c r="E60" s="75">
        <v>2963</v>
      </c>
      <c r="F60" s="75">
        <v>2577</v>
      </c>
      <c r="G60" s="75">
        <v>1996</v>
      </c>
      <c r="H60" s="75">
        <v>2060</v>
      </c>
      <c r="I60" s="75">
        <v>2085</v>
      </c>
      <c r="J60" s="75">
        <v>2834</v>
      </c>
      <c r="K60" s="75">
        <v>2253</v>
      </c>
      <c r="L60" s="75">
        <v>2451</v>
      </c>
      <c r="M60" s="75">
        <v>2137</v>
      </c>
      <c r="N60" s="75">
        <v>2241</v>
      </c>
      <c r="O60" s="76">
        <v>2158</v>
      </c>
    </row>
    <row r="61" spans="1:15">
      <c r="A61" s="73" t="s">
        <v>529</v>
      </c>
      <c r="B61" s="74" t="s">
        <v>530</v>
      </c>
      <c r="C61" s="82">
        <f t="shared" si="1"/>
        <v>784712</v>
      </c>
      <c r="D61" s="96">
        <v>20095</v>
      </c>
      <c r="E61" s="75">
        <v>190860</v>
      </c>
      <c r="F61" s="75">
        <v>19967</v>
      </c>
      <c r="G61" s="75">
        <v>19323</v>
      </c>
      <c r="H61" s="75">
        <v>20610</v>
      </c>
      <c r="I61" s="75">
        <v>19967</v>
      </c>
      <c r="J61" s="75">
        <v>21899</v>
      </c>
      <c r="K61" s="75">
        <v>20610</v>
      </c>
      <c r="L61" s="75">
        <v>26408</v>
      </c>
      <c r="M61" s="75">
        <v>302863</v>
      </c>
      <c r="N61" s="75">
        <v>92853</v>
      </c>
      <c r="O61" s="75">
        <v>29257</v>
      </c>
    </row>
    <row r="62" spans="1:15" hidden="1">
      <c r="A62" s="73" t="s">
        <v>531</v>
      </c>
      <c r="B62" s="74" t="s">
        <v>532</v>
      </c>
      <c r="C62" s="82">
        <f t="shared" si="1"/>
        <v>0</v>
      </c>
      <c r="D62" s="96">
        <v>0</v>
      </c>
      <c r="E62" s="75">
        <v>0</v>
      </c>
      <c r="F62" s="75">
        <v>0</v>
      </c>
      <c r="G62" s="75">
        <v>0</v>
      </c>
      <c r="H62" s="75">
        <v>0</v>
      </c>
      <c r="I62" s="75">
        <v>0</v>
      </c>
      <c r="J62" s="75">
        <v>0</v>
      </c>
      <c r="K62" s="75">
        <v>0</v>
      </c>
      <c r="L62" s="75">
        <v>0</v>
      </c>
      <c r="M62" s="75">
        <v>0</v>
      </c>
      <c r="N62" s="75">
        <v>0</v>
      </c>
      <c r="O62" s="76">
        <v>0</v>
      </c>
    </row>
    <row r="63" spans="1:15" hidden="1">
      <c r="A63" s="73" t="s">
        <v>533</v>
      </c>
      <c r="B63" s="74" t="s">
        <v>534</v>
      </c>
      <c r="C63" s="82">
        <f t="shared" si="1"/>
        <v>0</v>
      </c>
      <c r="D63" s="75">
        <v>0</v>
      </c>
      <c r="E63" s="75">
        <v>0</v>
      </c>
      <c r="F63" s="75">
        <v>0</v>
      </c>
      <c r="G63" s="75">
        <v>0</v>
      </c>
      <c r="H63" s="75">
        <v>0</v>
      </c>
      <c r="I63" s="75">
        <v>0</v>
      </c>
      <c r="J63" s="28">
        <v>0</v>
      </c>
      <c r="K63" s="28">
        <v>0</v>
      </c>
      <c r="L63" s="28">
        <v>0</v>
      </c>
      <c r="M63" s="28">
        <v>0</v>
      </c>
      <c r="N63" s="28">
        <v>0</v>
      </c>
      <c r="O63" s="90">
        <v>0</v>
      </c>
    </row>
    <row r="64" spans="1:15" hidden="1">
      <c r="A64" s="73" t="s">
        <v>535</v>
      </c>
      <c r="B64" s="74" t="s">
        <v>536</v>
      </c>
      <c r="C64" s="82">
        <f t="shared" si="1"/>
        <v>0</v>
      </c>
      <c r="D64" s="75">
        <v>0</v>
      </c>
      <c r="E64" s="75">
        <v>0</v>
      </c>
      <c r="F64" s="75">
        <v>0</v>
      </c>
      <c r="G64" s="75">
        <v>0</v>
      </c>
      <c r="H64" s="75">
        <v>0</v>
      </c>
      <c r="I64" s="75">
        <v>0</v>
      </c>
      <c r="J64" s="28">
        <v>0</v>
      </c>
      <c r="K64" s="28">
        <v>0</v>
      </c>
      <c r="L64" s="28">
        <v>0</v>
      </c>
      <c r="M64" s="28">
        <v>0</v>
      </c>
      <c r="N64" s="28">
        <v>0</v>
      </c>
      <c r="O64" s="90">
        <v>0</v>
      </c>
    </row>
    <row r="65" spans="1:15" hidden="1">
      <c r="A65" s="68" t="s">
        <v>537</v>
      </c>
      <c r="B65" s="69" t="s">
        <v>538</v>
      </c>
      <c r="C65" s="70">
        <f t="shared" si="1"/>
        <v>0</v>
      </c>
      <c r="D65" s="71">
        <f t="shared" ref="D65:O65" si="22">SUM(D66)</f>
        <v>0</v>
      </c>
      <c r="E65" s="71">
        <f t="shared" si="22"/>
        <v>0</v>
      </c>
      <c r="F65" s="71">
        <f t="shared" si="22"/>
        <v>0</v>
      </c>
      <c r="G65" s="71">
        <f t="shared" si="22"/>
        <v>0</v>
      </c>
      <c r="H65" s="71">
        <f t="shared" si="22"/>
        <v>0</v>
      </c>
      <c r="I65" s="71">
        <f t="shared" si="22"/>
        <v>0</v>
      </c>
      <c r="J65" s="71">
        <f t="shared" si="22"/>
        <v>0</v>
      </c>
      <c r="K65" s="71">
        <f t="shared" si="22"/>
        <v>0</v>
      </c>
      <c r="L65" s="71">
        <f t="shared" si="22"/>
        <v>0</v>
      </c>
      <c r="M65" s="71">
        <f t="shared" si="22"/>
        <v>0</v>
      </c>
      <c r="N65" s="71">
        <f t="shared" si="22"/>
        <v>0</v>
      </c>
      <c r="O65" s="72">
        <f t="shared" si="22"/>
        <v>0</v>
      </c>
    </row>
    <row r="66" spans="1:15" hidden="1">
      <c r="A66" s="73" t="s">
        <v>539</v>
      </c>
      <c r="B66" s="74" t="s">
        <v>540</v>
      </c>
      <c r="C66" s="82">
        <f t="shared" si="1"/>
        <v>0</v>
      </c>
      <c r="D66" s="75">
        <v>0</v>
      </c>
      <c r="E66" s="75">
        <v>0</v>
      </c>
      <c r="F66" s="75">
        <v>0</v>
      </c>
      <c r="G66" s="75">
        <v>0</v>
      </c>
      <c r="H66" s="75">
        <v>0</v>
      </c>
      <c r="I66" s="75">
        <v>0</v>
      </c>
      <c r="J66" s="28">
        <v>0</v>
      </c>
      <c r="K66" s="28">
        <v>0</v>
      </c>
      <c r="L66" s="28">
        <v>0</v>
      </c>
      <c r="M66" s="28">
        <v>0</v>
      </c>
      <c r="N66" s="28">
        <v>0</v>
      </c>
      <c r="O66" s="90">
        <v>0</v>
      </c>
    </row>
    <row r="67" spans="1:15">
      <c r="A67" s="68" t="s">
        <v>541</v>
      </c>
      <c r="B67" s="69" t="s">
        <v>542</v>
      </c>
      <c r="C67" s="91">
        <f t="shared" si="1"/>
        <v>130053</v>
      </c>
      <c r="D67" s="91">
        <f>SUM(D68:D71)</f>
        <v>6063</v>
      </c>
      <c r="E67" s="91">
        <f t="shared" ref="E67:O67" si="23">SUM(E68:E71)</f>
        <v>9361</v>
      </c>
      <c r="F67" s="91">
        <f t="shared" si="23"/>
        <v>21099</v>
      </c>
      <c r="G67" s="91">
        <f t="shared" si="23"/>
        <v>9774</v>
      </c>
      <c r="H67" s="91">
        <f t="shared" si="23"/>
        <v>7232</v>
      </c>
      <c r="I67" s="91">
        <f t="shared" si="23"/>
        <v>5423</v>
      </c>
      <c r="J67" s="91">
        <f t="shared" si="23"/>
        <v>4663</v>
      </c>
      <c r="K67" s="91">
        <f t="shared" si="23"/>
        <v>17442</v>
      </c>
      <c r="L67" s="91">
        <f t="shared" si="23"/>
        <v>11735</v>
      </c>
      <c r="M67" s="91">
        <f t="shared" si="23"/>
        <v>14360</v>
      </c>
      <c r="N67" s="91">
        <f t="shared" si="23"/>
        <v>7787</v>
      </c>
      <c r="O67" s="92">
        <f t="shared" si="23"/>
        <v>15114</v>
      </c>
    </row>
    <row r="68" spans="1:15">
      <c r="A68" s="73" t="s">
        <v>543</v>
      </c>
      <c r="B68" s="74" t="s">
        <v>544</v>
      </c>
      <c r="C68" s="82">
        <f t="shared" si="1"/>
        <v>84320</v>
      </c>
      <c r="D68" s="96">
        <v>4183</v>
      </c>
      <c r="E68" s="75">
        <v>6575</v>
      </c>
      <c r="F68" s="75">
        <v>7722</v>
      </c>
      <c r="G68" s="75">
        <v>7701</v>
      </c>
      <c r="H68" s="75">
        <v>5451</v>
      </c>
      <c r="I68" s="75">
        <v>4334</v>
      </c>
      <c r="J68" s="75">
        <v>3691</v>
      </c>
      <c r="K68" s="75">
        <v>15426</v>
      </c>
      <c r="L68" s="75">
        <v>8862</v>
      </c>
      <c r="M68" s="75">
        <v>11419</v>
      </c>
      <c r="N68" s="75">
        <v>5127</v>
      </c>
      <c r="O68" s="76">
        <v>3829</v>
      </c>
    </row>
    <row r="69" spans="1:15">
      <c r="A69" s="73" t="s">
        <v>545</v>
      </c>
      <c r="B69" s="93" t="s">
        <v>546</v>
      </c>
      <c r="C69" s="82">
        <f t="shared" si="1"/>
        <v>45733</v>
      </c>
      <c r="D69" s="96">
        <v>1880</v>
      </c>
      <c r="E69" s="75">
        <v>2786</v>
      </c>
      <c r="F69" s="75">
        <v>13377</v>
      </c>
      <c r="G69" s="75">
        <v>2073</v>
      </c>
      <c r="H69" s="75">
        <v>1781</v>
      </c>
      <c r="I69" s="75">
        <v>1089</v>
      </c>
      <c r="J69" s="75">
        <v>972</v>
      </c>
      <c r="K69" s="75">
        <v>2016</v>
      </c>
      <c r="L69" s="75">
        <v>2873</v>
      </c>
      <c r="M69" s="75">
        <v>2941</v>
      </c>
      <c r="N69" s="75">
        <v>2660</v>
      </c>
      <c r="O69" s="76">
        <v>11285</v>
      </c>
    </row>
    <row r="70" spans="1:15" hidden="1">
      <c r="A70" s="73" t="s">
        <v>547</v>
      </c>
      <c r="B70" s="74" t="s">
        <v>548</v>
      </c>
      <c r="C70" s="82">
        <f t="shared" si="1"/>
        <v>0</v>
      </c>
      <c r="D70" s="75">
        <v>0</v>
      </c>
      <c r="E70" s="75">
        <v>0</v>
      </c>
      <c r="F70" s="75">
        <v>0</v>
      </c>
      <c r="G70" s="75">
        <v>0</v>
      </c>
      <c r="H70" s="75">
        <v>0</v>
      </c>
      <c r="I70" s="75">
        <v>0</v>
      </c>
      <c r="J70" s="28">
        <v>0</v>
      </c>
      <c r="K70" s="28">
        <v>0</v>
      </c>
      <c r="L70" s="28">
        <v>0</v>
      </c>
      <c r="M70" s="28">
        <v>0</v>
      </c>
      <c r="N70" s="28">
        <v>0</v>
      </c>
      <c r="O70" s="90">
        <v>0</v>
      </c>
    </row>
    <row r="71" spans="1:15" hidden="1">
      <c r="A71" s="73" t="s">
        <v>549</v>
      </c>
      <c r="B71" s="74" t="s">
        <v>550</v>
      </c>
      <c r="C71" s="82">
        <f t="shared" ref="C71:C138" si="24">SUM(D71:O71)</f>
        <v>0</v>
      </c>
      <c r="D71" s="75">
        <v>0</v>
      </c>
      <c r="E71" s="75">
        <v>0</v>
      </c>
      <c r="F71" s="75">
        <v>0</v>
      </c>
      <c r="G71" s="75">
        <v>0</v>
      </c>
      <c r="H71" s="75">
        <v>0</v>
      </c>
      <c r="I71" s="75">
        <v>0</v>
      </c>
      <c r="J71" s="75">
        <v>0</v>
      </c>
      <c r="K71" s="75">
        <v>0</v>
      </c>
      <c r="L71" s="75">
        <v>0</v>
      </c>
      <c r="M71" s="75">
        <v>0</v>
      </c>
      <c r="N71" s="75">
        <v>0</v>
      </c>
      <c r="O71" s="76">
        <v>0</v>
      </c>
    </row>
    <row r="72" spans="1:15" ht="20.399999999999999">
      <c r="A72" s="68" t="s">
        <v>551</v>
      </c>
      <c r="B72" s="69" t="s">
        <v>552</v>
      </c>
      <c r="C72" s="70">
        <f t="shared" si="24"/>
        <v>202806</v>
      </c>
      <c r="D72" s="71">
        <f>SUM(D73:D77)</f>
        <v>1973</v>
      </c>
      <c r="E72" s="71">
        <f t="shared" ref="E72:O72" si="25">SUM(E73:E77)</f>
        <v>24071</v>
      </c>
      <c r="F72" s="71">
        <f t="shared" si="25"/>
        <v>17015</v>
      </c>
      <c r="G72" s="71">
        <f t="shared" si="25"/>
        <v>12629</v>
      </c>
      <c r="H72" s="71">
        <f t="shared" si="25"/>
        <v>21308</v>
      </c>
      <c r="I72" s="71">
        <f t="shared" si="25"/>
        <v>16550</v>
      </c>
      <c r="J72" s="71">
        <f t="shared" si="25"/>
        <v>13585</v>
      </c>
      <c r="K72" s="71">
        <f t="shared" si="25"/>
        <v>16801</v>
      </c>
      <c r="L72" s="71">
        <f t="shared" si="25"/>
        <v>16611</v>
      </c>
      <c r="M72" s="71">
        <f t="shared" si="25"/>
        <v>15087</v>
      </c>
      <c r="N72" s="71">
        <f t="shared" si="25"/>
        <v>22023</v>
      </c>
      <c r="O72" s="72">
        <f t="shared" si="25"/>
        <v>25153</v>
      </c>
    </row>
    <row r="73" spans="1:15">
      <c r="A73" s="73" t="s">
        <v>553</v>
      </c>
      <c r="B73" s="74" t="s">
        <v>554</v>
      </c>
      <c r="C73" s="82">
        <f t="shared" si="24"/>
        <v>202806</v>
      </c>
      <c r="D73" s="75">
        <v>1973</v>
      </c>
      <c r="E73" s="75">
        <v>24071</v>
      </c>
      <c r="F73" s="75">
        <v>17015</v>
      </c>
      <c r="G73" s="75">
        <v>12629</v>
      </c>
      <c r="H73" s="75">
        <v>21308</v>
      </c>
      <c r="I73" s="75">
        <v>16550</v>
      </c>
      <c r="J73" s="75">
        <v>13585</v>
      </c>
      <c r="K73" s="75">
        <v>16801</v>
      </c>
      <c r="L73" s="75">
        <v>16611</v>
      </c>
      <c r="M73" s="75">
        <v>15087</v>
      </c>
      <c r="N73" s="75">
        <v>22023</v>
      </c>
      <c r="O73" s="76">
        <v>25153</v>
      </c>
    </row>
    <row r="74" spans="1:15" hidden="1">
      <c r="A74" s="73" t="s">
        <v>555</v>
      </c>
      <c r="B74" s="74" t="s">
        <v>556</v>
      </c>
      <c r="C74" s="82">
        <f t="shared" si="24"/>
        <v>0</v>
      </c>
      <c r="D74" s="75">
        <v>0</v>
      </c>
      <c r="E74" s="75">
        <v>0</v>
      </c>
      <c r="F74" s="75">
        <v>0</v>
      </c>
      <c r="G74" s="75">
        <v>0</v>
      </c>
      <c r="H74" s="75">
        <v>0</v>
      </c>
      <c r="I74" s="75">
        <v>0</v>
      </c>
      <c r="J74" s="28">
        <v>0</v>
      </c>
      <c r="K74" s="28">
        <v>0</v>
      </c>
      <c r="L74" s="28">
        <v>0</v>
      </c>
      <c r="M74" s="28">
        <v>0</v>
      </c>
      <c r="N74" s="28">
        <v>0</v>
      </c>
      <c r="O74" s="90">
        <v>0</v>
      </c>
    </row>
    <row r="75" spans="1:15" hidden="1">
      <c r="A75" s="73" t="s">
        <v>557</v>
      </c>
      <c r="B75" s="74" t="s">
        <v>558</v>
      </c>
      <c r="C75" s="82">
        <f t="shared" si="24"/>
        <v>0</v>
      </c>
      <c r="D75" s="75">
        <v>0</v>
      </c>
      <c r="E75" s="75">
        <v>0</v>
      </c>
      <c r="F75" s="75">
        <v>0</v>
      </c>
      <c r="G75" s="75">
        <v>0</v>
      </c>
      <c r="H75" s="75">
        <v>0</v>
      </c>
      <c r="I75" s="75">
        <v>0</v>
      </c>
      <c r="J75" s="28">
        <v>0</v>
      </c>
      <c r="K75" s="28">
        <v>0</v>
      </c>
      <c r="L75" s="28">
        <v>0</v>
      </c>
      <c r="M75" s="28">
        <v>0</v>
      </c>
      <c r="N75" s="28">
        <v>0</v>
      </c>
      <c r="O75" s="90">
        <v>0</v>
      </c>
    </row>
    <row r="76" spans="1:15" hidden="1">
      <c r="A76" s="73" t="s">
        <v>559</v>
      </c>
      <c r="B76" s="74" t="s">
        <v>560</v>
      </c>
      <c r="C76" s="82">
        <f t="shared" si="24"/>
        <v>0</v>
      </c>
      <c r="D76" s="75">
        <v>0</v>
      </c>
      <c r="E76" s="75">
        <v>0</v>
      </c>
      <c r="F76" s="75">
        <v>0</v>
      </c>
      <c r="G76" s="75">
        <v>0</v>
      </c>
      <c r="H76" s="75">
        <v>0</v>
      </c>
      <c r="I76" s="75">
        <v>0</v>
      </c>
      <c r="J76" s="28">
        <v>0</v>
      </c>
      <c r="K76" s="28">
        <v>0</v>
      </c>
      <c r="L76" s="28">
        <v>0</v>
      </c>
      <c r="M76" s="28">
        <v>0</v>
      </c>
      <c r="N76" s="28">
        <v>0</v>
      </c>
      <c r="O76" s="90">
        <v>0</v>
      </c>
    </row>
    <row r="77" spans="1:15" hidden="1">
      <c r="A77" s="73" t="s">
        <v>561</v>
      </c>
      <c r="B77" s="74" t="s">
        <v>562</v>
      </c>
      <c r="C77" s="82">
        <f t="shared" si="24"/>
        <v>0</v>
      </c>
      <c r="D77" s="75">
        <v>0</v>
      </c>
      <c r="E77" s="75">
        <v>0</v>
      </c>
      <c r="F77" s="75">
        <v>0</v>
      </c>
      <c r="G77" s="75">
        <v>0</v>
      </c>
      <c r="H77" s="75">
        <v>0</v>
      </c>
      <c r="I77" s="75">
        <v>0</v>
      </c>
      <c r="J77" s="75">
        <v>0</v>
      </c>
      <c r="K77" s="75">
        <v>0</v>
      </c>
      <c r="L77" s="75">
        <v>0</v>
      </c>
      <c r="M77" s="75">
        <v>0</v>
      </c>
      <c r="N77" s="75">
        <v>0</v>
      </c>
      <c r="O77" s="76">
        <v>0</v>
      </c>
    </row>
    <row r="78" spans="1:15" hidden="1">
      <c r="A78" s="63">
        <v>4.2</v>
      </c>
      <c r="B78" s="64" t="s">
        <v>563</v>
      </c>
      <c r="C78" s="65">
        <f t="shared" si="24"/>
        <v>0</v>
      </c>
      <c r="D78" s="85">
        <v>0</v>
      </c>
      <c r="E78" s="85">
        <v>0</v>
      </c>
      <c r="F78" s="85">
        <v>0</v>
      </c>
      <c r="G78" s="85">
        <v>0</v>
      </c>
      <c r="H78" s="85">
        <v>0</v>
      </c>
      <c r="I78" s="85">
        <v>0</v>
      </c>
      <c r="J78" s="85">
        <v>0</v>
      </c>
      <c r="K78" s="85">
        <v>0</v>
      </c>
      <c r="L78" s="85">
        <v>0</v>
      </c>
      <c r="M78" s="85">
        <v>0</v>
      </c>
      <c r="N78" s="85">
        <v>0</v>
      </c>
      <c r="O78" s="86">
        <v>0</v>
      </c>
    </row>
    <row r="79" spans="1:15">
      <c r="A79" s="63">
        <v>4.3</v>
      </c>
      <c r="B79" s="64" t="s">
        <v>564</v>
      </c>
      <c r="C79" s="65">
        <f t="shared" si="24"/>
        <v>9700530</v>
      </c>
      <c r="D79" s="66">
        <f>D80+D85+D89+D97+D102+D106+D110+D114+D119+D126+D135+D144+D148+D152</f>
        <v>3258474</v>
      </c>
      <c r="E79" s="66">
        <f t="shared" ref="E79:O79" si="26">E80+E85+E89+E97+E102+E106+E110+E114+E119+E126+E135+E144+E148+E152</f>
        <v>2166848</v>
      </c>
      <c r="F79" s="66">
        <f t="shared" si="26"/>
        <v>1068228</v>
      </c>
      <c r="G79" s="66">
        <f t="shared" si="26"/>
        <v>607162</v>
      </c>
      <c r="H79" s="66">
        <f t="shared" si="26"/>
        <v>484668</v>
      </c>
      <c r="I79" s="66">
        <f t="shared" si="26"/>
        <v>347438</v>
      </c>
      <c r="J79" s="66">
        <f t="shared" si="26"/>
        <v>347907</v>
      </c>
      <c r="K79" s="66">
        <f t="shared" si="26"/>
        <v>264828</v>
      </c>
      <c r="L79" s="66">
        <f t="shared" si="26"/>
        <v>355674</v>
      </c>
      <c r="M79" s="66">
        <f t="shared" si="26"/>
        <v>328089</v>
      </c>
      <c r="N79" s="66">
        <f t="shared" si="26"/>
        <v>303492</v>
      </c>
      <c r="O79" s="67">
        <f t="shared" si="26"/>
        <v>167722</v>
      </c>
    </row>
    <row r="80" spans="1:15">
      <c r="A80" s="68" t="s">
        <v>565</v>
      </c>
      <c r="B80" s="69" t="s">
        <v>566</v>
      </c>
      <c r="C80" s="70">
        <f t="shared" si="24"/>
        <v>388140</v>
      </c>
      <c r="D80" s="71">
        <f>SUM(D81:D84)</f>
        <v>37936</v>
      </c>
      <c r="E80" s="71">
        <f t="shared" ref="E80:O80" si="27">SUM(E81:E84)</f>
        <v>40799</v>
      </c>
      <c r="F80" s="71">
        <f t="shared" si="27"/>
        <v>90324</v>
      </c>
      <c r="G80" s="71">
        <f t="shared" si="27"/>
        <v>32483</v>
      </c>
      <c r="H80" s="71">
        <f t="shared" si="27"/>
        <v>31982</v>
      </c>
      <c r="I80" s="71">
        <f t="shared" si="27"/>
        <v>20214</v>
      </c>
      <c r="J80" s="71">
        <f t="shared" si="27"/>
        <v>19680</v>
      </c>
      <c r="K80" s="71">
        <f t="shared" si="27"/>
        <v>24694</v>
      </c>
      <c r="L80" s="71">
        <f t="shared" si="27"/>
        <v>34985</v>
      </c>
      <c r="M80" s="71">
        <f t="shared" si="27"/>
        <v>20366</v>
      </c>
      <c r="N80" s="71">
        <f t="shared" si="27"/>
        <v>29109</v>
      </c>
      <c r="O80" s="72">
        <f t="shared" si="27"/>
        <v>5568</v>
      </c>
    </row>
    <row r="81" spans="1:15" ht="20.399999999999999">
      <c r="A81" s="73" t="s">
        <v>567</v>
      </c>
      <c r="B81" s="74" t="s">
        <v>568</v>
      </c>
      <c r="C81" s="82">
        <f t="shared" si="24"/>
        <v>368860</v>
      </c>
      <c r="D81" s="75">
        <v>28039</v>
      </c>
      <c r="E81" s="75">
        <v>33632</v>
      </c>
      <c r="F81" s="75">
        <v>88108</v>
      </c>
      <c r="G81" s="75">
        <v>32483</v>
      </c>
      <c r="H81" s="75">
        <v>31982</v>
      </c>
      <c r="I81" s="75">
        <v>20214</v>
      </c>
      <c r="J81" s="75">
        <v>19680</v>
      </c>
      <c r="K81" s="75">
        <v>24694</v>
      </c>
      <c r="L81" s="75">
        <v>34985</v>
      </c>
      <c r="M81" s="75">
        <v>20366</v>
      </c>
      <c r="N81" s="75">
        <v>29109</v>
      </c>
      <c r="O81" s="76">
        <v>5568</v>
      </c>
    </row>
    <row r="82" spans="1:15" ht="20.399999999999999">
      <c r="A82" s="73" t="s">
        <v>569</v>
      </c>
      <c r="B82" s="74" t="s">
        <v>570</v>
      </c>
      <c r="C82" s="82">
        <f t="shared" si="24"/>
        <v>19280</v>
      </c>
      <c r="D82" s="75">
        <v>9897</v>
      </c>
      <c r="E82" s="75">
        <v>7167</v>
      </c>
      <c r="F82" s="75">
        <v>2216</v>
      </c>
      <c r="G82" s="75">
        <v>0</v>
      </c>
      <c r="H82" s="75">
        <v>0</v>
      </c>
      <c r="I82" s="75">
        <v>0</v>
      </c>
      <c r="J82" s="75">
        <v>0</v>
      </c>
      <c r="K82" s="75">
        <v>0</v>
      </c>
      <c r="L82" s="75">
        <v>0</v>
      </c>
      <c r="M82" s="75">
        <v>0</v>
      </c>
      <c r="N82" s="75">
        <v>0</v>
      </c>
      <c r="O82" s="76">
        <v>0</v>
      </c>
    </row>
    <row r="83" spans="1:15" ht="20.399999999999999" hidden="1">
      <c r="A83" s="73" t="s">
        <v>571</v>
      </c>
      <c r="B83" s="74" t="s">
        <v>572</v>
      </c>
      <c r="C83" s="82">
        <f t="shared" si="24"/>
        <v>0</v>
      </c>
      <c r="D83" s="75">
        <v>0</v>
      </c>
      <c r="E83" s="75">
        <v>0</v>
      </c>
      <c r="F83" s="75">
        <v>0</v>
      </c>
      <c r="G83" s="75">
        <v>0</v>
      </c>
      <c r="H83" s="75">
        <v>0</v>
      </c>
      <c r="I83" s="75">
        <v>0</v>
      </c>
      <c r="J83" s="20">
        <v>0</v>
      </c>
      <c r="K83" s="20">
        <v>0</v>
      </c>
      <c r="L83" s="20">
        <v>0</v>
      </c>
      <c r="M83" s="20">
        <v>0</v>
      </c>
      <c r="N83" s="20">
        <v>0</v>
      </c>
      <c r="O83" s="77">
        <v>0</v>
      </c>
    </row>
    <row r="84" spans="1:15" hidden="1">
      <c r="A84" s="73" t="s">
        <v>573</v>
      </c>
      <c r="B84" s="74" t="s">
        <v>574</v>
      </c>
      <c r="C84" s="82">
        <f t="shared" si="24"/>
        <v>0</v>
      </c>
      <c r="D84" s="75">
        <v>0</v>
      </c>
      <c r="E84" s="75">
        <v>0</v>
      </c>
      <c r="F84" s="75">
        <v>0</v>
      </c>
      <c r="G84" s="75">
        <v>0</v>
      </c>
      <c r="H84" s="75">
        <v>0</v>
      </c>
      <c r="I84" s="75">
        <v>0</v>
      </c>
      <c r="J84" s="75">
        <v>0</v>
      </c>
      <c r="K84" s="75">
        <v>0</v>
      </c>
      <c r="L84" s="75">
        <v>0</v>
      </c>
      <c r="M84" s="75">
        <v>0</v>
      </c>
      <c r="N84" s="75">
        <v>0</v>
      </c>
      <c r="O84" s="76">
        <v>0</v>
      </c>
    </row>
    <row r="85" spans="1:15">
      <c r="A85" s="68" t="s">
        <v>575</v>
      </c>
      <c r="B85" s="69" t="s">
        <v>576</v>
      </c>
      <c r="C85" s="94">
        <f t="shared" si="24"/>
        <v>32764</v>
      </c>
      <c r="D85" s="71">
        <f>SUM(D86:D88)</f>
        <v>6296</v>
      </c>
      <c r="E85" s="71">
        <f t="shared" ref="E85:O85" si="28">SUM(E86:E88)</f>
        <v>8748</v>
      </c>
      <c r="F85" s="71">
        <f t="shared" si="28"/>
        <v>6971</v>
      </c>
      <c r="G85" s="71">
        <f t="shared" si="28"/>
        <v>2525</v>
      </c>
      <c r="H85" s="71">
        <f t="shared" si="28"/>
        <v>444</v>
      </c>
      <c r="I85" s="71">
        <f t="shared" si="28"/>
        <v>591</v>
      </c>
      <c r="J85" s="71">
        <f t="shared" si="28"/>
        <v>3357</v>
      </c>
      <c r="K85" s="71">
        <f t="shared" si="28"/>
        <v>591</v>
      </c>
      <c r="L85" s="71">
        <f t="shared" si="28"/>
        <v>591</v>
      </c>
      <c r="M85" s="71">
        <f t="shared" si="28"/>
        <v>1762</v>
      </c>
      <c r="N85" s="71">
        <f t="shared" si="28"/>
        <v>444</v>
      </c>
      <c r="O85" s="72">
        <f t="shared" si="28"/>
        <v>444</v>
      </c>
    </row>
    <row r="86" spans="1:15">
      <c r="A86" s="73" t="s">
        <v>577</v>
      </c>
      <c r="B86" s="157" t="s">
        <v>578</v>
      </c>
      <c r="C86" s="82">
        <f t="shared" si="24"/>
        <v>32764</v>
      </c>
      <c r="D86" s="96">
        <v>6296</v>
      </c>
      <c r="E86" s="96">
        <v>8748</v>
      </c>
      <c r="F86" s="96">
        <v>6971</v>
      </c>
      <c r="G86" s="96">
        <v>2525</v>
      </c>
      <c r="H86" s="96">
        <v>444</v>
      </c>
      <c r="I86" s="96">
        <v>591</v>
      </c>
      <c r="J86" s="96">
        <v>3357</v>
      </c>
      <c r="K86" s="96">
        <v>591</v>
      </c>
      <c r="L86" s="96">
        <v>591</v>
      </c>
      <c r="M86" s="96">
        <v>1762</v>
      </c>
      <c r="N86" s="96">
        <v>444</v>
      </c>
      <c r="O86" s="97">
        <v>444</v>
      </c>
    </row>
    <row r="87" spans="1:15" hidden="1">
      <c r="A87" s="73" t="s">
        <v>579</v>
      </c>
      <c r="B87" s="95" t="s">
        <v>580</v>
      </c>
      <c r="C87" s="82">
        <f t="shared" si="24"/>
        <v>0</v>
      </c>
      <c r="D87" s="96">
        <v>0</v>
      </c>
      <c r="E87" s="96">
        <v>0</v>
      </c>
      <c r="F87" s="96">
        <v>0</v>
      </c>
      <c r="G87" s="96">
        <v>0</v>
      </c>
      <c r="H87" s="96">
        <v>0</v>
      </c>
      <c r="I87" s="96">
        <v>0</v>
      </c>
      <c r="J87" s="96">
        <v>0</v>
      </c>
      <c r="K87" s="96">
        <v>0</v>
      </c>
      <c r="L87" s="96">
        <v>0</v>
      </c>
      <c r="M87" s="96">
        <v>0</v>
      </c>
      <c r="N87" s="96">
        <v>0</v>
      </c>
      <c r="O87" s="97">
        <v>0</v>
      </c>
    </row>
    <row r="88" spans="1:15" hidden="1">
      <c r="A88" s="73" t="s">
        <v>581</v>
      </c>
      <c r="B88" s="95" t="s">
        <v>582</v>
      </c>
      <c r="C88" s="82">
        <f t="shared" si="24"/>
        <v>0</v>
      </c>
      <c r="D88" s="96">
        <v>0</v>
      </c>
      <c r="E88" s="96">
        <v>0</v>
      </c>
      <c r="F88" s="96">
        <v>0</v>
      </c>
      <c r="G88" s="96">
        <v>0</v>
      </c>
      <c r="H88" s="96">
        <v>0</v>
      </c>
      <c r="I88" s="96">
        <v>0</v>
      </c>
      <c r="J88" s="75">
        <v>0</v>
      </c>
      <c r="K88" s="75">
        <v>0</v>
      </c>
      <c r="L88" s="75">
        <v>0</v>
      </c>
      <c r="M88" s="75">
        <v>0</v>
      </c>
      <c r="N88" s="75">
        <v>0</v>
      </c>
      <c r="O88" s="76">
        <v>0</v>
      </c>
    </row>
    <row r="89" spans="1:15">
      <c r="A89" s="68" t="s">
        <v>583</v>
      </c>
      <c r="B89" s="69" t="s">
        <v>584</v>
      </c>
      <c r="C89" s="70">
        <f t="shared" si="24"/>
        <v>180002</v>
      </c>
      <c r="D89" s="71">
        <f>SUM(D90:D96)</f>
        <v>18193</v>
      </c>
      <c r="E89" s="71">
        <f t="shared" ref="E89:O89" si="29">SUM(E90:E96)</f>
        <v>14671</v>
      </c>
      <c r="F89" s="71">
        <f t="shared" si="29"/>
        <v>23913</v>
      </c>
      <c r="G89" s="71">
        <f t="shared" si="29"/>
        <v>29735</v>
      </c>
      <c r="H89" s="71">
        <f t="shared" si="29"/>
        <v>9189</v>
      </c>
      <c r="I89" s="71">
        <f t="shared" si="29"/>
        <v>24277</v>
      </c>
      <c r="J89" s="71">
        <f t="shared" si="29"/>
        <v>15512</v>
      </c>
      <c r="K89" s="71">
        <f t="shared" si="29"/>
        <v>6351</v>
      </c>
      <c r="L89" s="71">
        <f t="shared" si="29"/>
        <v>16364</v>
      </c>
      <c r="M89" s="71">
        <f t="shared" si="29"/>
        <v>9175</v>
      </c>
      <c r="N89" s="71">
        <f t="shared" si="29"/>
        <v>8622</v>
      </c>
      <c r="O89" s="72">
        <f t="shared" si="29"/>
        <v>4000</v>
      </c>
    </row>
    <row r="90" spans="1:15">
      <c r="A90" s="73" t="s">
        <v>585</v>
      </c>
      <c r="B90" s="157" t="s">
        <v>586</v>
      </c>
      <c r="C90" s="82">
        <f t="shared" si="24"/>
        <v>122504</v>
      </c>
      <c r="D90" s="96">
        <v>9872</v>
      </c>
      <c r="E90" s="96">
        <v>11101</v>
      </c>
      <c r="F90" s="96">
        <v>14817</v>
      </c>
      <c r="G90" s="96">
        <v>27472</v>
      </c>
      <c r="H90" s="96">
        <v>7305</v>
      </c>
      <c r="I90" s="96">
        <v>15860</v>
      </c>
      <c r="J90" s="96">
        <v>9287</v>
      </c>
      <c r="K90" s="96">
        <v>4467</v>
      </c>
      <c r="L90" s="96">
        <v>7947</v>
      </c>
      <c r="M90" s="96">
        <v>7291</v>
      </c>
      <c r="N90" s="96">
        <v>5358</v>
      </c>
      <c r="O90" s="97">
        <v>1727</v>
      </c>
    </row>
    <row r="91" spans="1:15" hidden="1">
      <c r="A91" s="73" t="s">
        <v>587</v>
      </c>
      <c r="B91" s="157" t="s">
        <v>588</v>
      </c>
      <c r="C91" s="82">
        <f t="shared" si="24"/>
        <v>0</v>
      </c>
      <c r="D91" s="96">
        <v>0</v>
      </c>
      <c r="E91" s="96">
        <v>0</v>
      </c>
      <c r="F91" s="96">
        <v>0</v>
      </c>
      <c r="G91" s="96">
        <v>0</v>
      </c>
      <c r="H91" s="96">
        <v>0</v>
      </c>
      <c r="I91" s="96">
        <v>0</v>
      </c>
      <c r="J91" s="75">
        <v>0</v>
      </c>
      <c r="K91" s="75">
        <v>0</v>
      </c>
      <c r="L91" s="75">
        <v>0</v>
      </c>
      <c r="M91" s="75">
        <v>0</v>
      </c>
      <c r="N91" s="75">
        <v>0</v>
      </c>
      <c r="O91" s="76">
        <v>0</v>
      </c>
    </row>
    <row r="92" spans="1:15">
      <c r="A92" s="73" t="s">
        <v>589</v>
      </c>
      <c r="B92" s="157" t="s">
        <v>590</v>
      </c>
      <c r="C92" s="82">
        <f t="shared" si="24"/>
        <v>57498</v>
      </c>
      <c r="D92" s="96">
        <v>8321</v>
      </c>
      <c r="E92" s="96">
        <v>3570</v>
      </c>
      <c r="F92" s="96">
        <v>9096</v>
      </c>
      <c r="G92" s="96">
        <v>2263</v>
      </c>
      <c r="H92" s="96">
        <v>1884</v>
      </c>
      <c r="I92" s="96">
        <v>8417</v>
      </c>
      <c r="J92" s="75">
        <v>6225</v>
      </c>
      <c r="K92" s="75">
        <v>1884</v>
      </c>
      <c r="L92" s="75">
        <v>8417</v>
      </c>
      <c r="M92" s="75">
        <v>1884</v>
      </c>
      <c r="N92" s="75">
        <v>3264</v>
      </c>
      <c r="O92" s="76">
        <v>2273</v>
      </c>
    </row>
    <row r="93" spans="1:15" hidden="1">
      <c r="A93" s="73" t="s">
        <v>591</v>
      </c>
      <c r="B93" s="95" t="s">
        <v>592</v>
      </c>
      <c r="C93" s="82">
        <f t="shared" si="24"/>
        <v>0</v>
      </c>
      <c r="D93" s="96">
        <v>0</v>
      </c>
      <c r="E93" s="96">
        <v>0</v>
      </c>
      <c r="F93" s="96">
        <v>0</v>
      </c>
      <c r="G93" s="96">
        <v>0</v>
      </c>
      <c r="H93" s="96">
        <v>0</v>
      </c>
      <c r="I93" s="96">
        <v>0</v>
      </c>
      <c r="J93" s="75">
        <v>0</v>
      </c>
      <c r="K93" s="75">
        <v>0</v>
      </c>
      <c r="L93" s="75">
        <v>0</v>
      </c>
      <c r="M93" s="75">
        <v>0</v>
      </c>
      <c r="N93" s="75">
        <v>0</v>
      </c>
      <c r="O93" s="76">
        <v>0</v>
      </c>
    </row>
    <row r="94" spans="1:15" hidden="1">
      <c r="A94" s="73" t="s">
        <v>593</v>
      </c>
      <c r="B94" s="95" t="s">
        <v>594</v>
      </c>
      <c r="C94" s="82">
        <f t="shared" si="24"/>
        <v>0</v>
      </c>
      <c r="D94" s="96">
        <v>0</v>
      </c>
      <c r="E94" s="96">
        <v>0</v>
      </c>
      <c r="F94" s="96">
        <v>0</v>
      </c>
      <c r="G94" s="96">
        <v>0</v>
      </c>
      <c r="H94" s="96">
        <v>0</v>
      </c>
      <c r="I94" s="96">
        <v>0</v>
      </c>
      <c r="J94" s="75">
        <v>0</v>
      </c>
      <c r="K94" s="75">
        <v>0</v>
      </c>
      <c r="L94" s="75">
        <v>0</v>
      </c>
      <c r="M94" s="75">
        <v>0</v>
      </c>
      <c r="N94" s="75">
        <v>0</v>
      </c>
      <c r="O94" s="76">
        <v>0</v>
      </c>
    </row>
    <row r="95" spans="1:15" hidden="1">
      <c r="A95" s="73" t="s">
        <v>595</v>
      </c>
      <c r="B95" s="95" t="s">
        <v>596</v>
      </c>
      <c r="C95" s="82">
        <f t="shared" si="24"/>
        <v>0</v>
      </c>
      <c r="D95" s="96">
        <v>0</v>
      </c>
      <c r="E95" s="96">
        <v>0</v>
      </c>
      <c r="F95" s="96">
        <v>0</v>
      </c>
      <c r="G95" s="96">
        <v>0</v>
      </c>
      <c r="H95" s="96">
        <v>0</v>
      </c>
      <c r="I95" s="96">
        <v>0</v>
      </c>
      <c r="J95" s="96">
        <v>0</v>
      </c>
      <c r="K95" s="96">
        <v>0</v>
      </c>
      <c r="L95" s="96">
        <v>0</v>
      </c>
      <c r="M95" s="96">
        <v>0</v>
      </c>
      <c r="N95" s="96">
        <v>0</v>
      </c>
      <c r="O95" s="97">
        <v>0</v>
      </c>
    </row>
    <row r="96" spans="1:15" hidden="1">
      <c r="A96" s="73" t="s">
        <v>597</v>
      </c>
      <c r="B96" s="95" t="s">
        <v>598</v>
      </c>
      <c r="C96" s="82">
        <f t="shared" si="24"/>
        <v>0</v>
      </c>
      <c r="D96" s="96">
        <v>0</v>
      </c>
      <c r="E96" s="96">
        <v>0</v>
      </c>
      <c r="F96" s="96">
        <v>0</v>
      </c>
      <c r="G96" s="96">
        <v>0</v>
      </c>
      <c r="H96" s="96">
        <v>0</v>
      </c>
      <c r="I96" s="96">
        <v>0</v>
      </c>
      <c r="J96" s="75">
        <v>0</v>
      </c>
      <c r="K96" s="75">
        <v>0</v>
      </c>
      <c r="L96" s="75">
        <v>0</v>
      </c>
      <c r="M96" s="75">
        <v>0</v>
      </c>
      <c r="N96" s="75">
        <v>0</v>
      </c>
      <c r="O96" s="76">
        <v>0</v>
      </c>
    </row>
    <row r="97" spans="1:15">
      <c r="A97" s="68" t="s">
        <v>599</v>
      </c>
      <c r="B97" s="69" t="s">
        <v>600</v>
      </c>
      <c r="C97" s="70">
        <f t="shared" si="24"/>
        <v>20444</v>
      </c>
      <c r="D97" s="71">
        <f>SUM(D98:D101)</f>
        <v>1203</v>
      </c>
      <c r="E97" s="71">
        <f t="shared" ref="E97:O97" si="30">SUM(E98:E101)</f>
        <v>2019</v>
      </c>
      <c r="F97" s="71">
        <f t="shared" si="30"/>
        <v>1384</v>
      </c>
      <c r="G97" s="71">
        <f t="shared" si="30"/>
        <v>2057</v>
      </c>
      <c r="H97" s="71">
        <f t="shared" si="30"/>
        <v>2057</v>
      </c>
      <c r="I97" s="71">
        <f t="shared" si="30"/>
        <v>1279</v>
      </c>
      <c r="J97" s="71">
        <f t="shared" si="30"/>
        <v>1577</v>
      </c>
      <c r="K97" s="71">
        <f t="shared" si="30"/>
        <v>1445</v>
      </c>
      <c r="L97" s="71">
        <f t="shared" si="30"/>
        <v>1903</v>
      </c>
      <c r="M97" s="71">
        <f t="shared" si="30"/>
        <v>1811</v>
      </c>
      <c r="N97" s="71">
        <f t="shared" si="30"/>
        <v>2515</v>
      </c>
      <c r="O97" s="72">
        <f t="shared" si="30"/>
        <v>1194</v>
      </c>
    </row>
    <row r="98" spans="1:15" hidden="1">
      <c r="A98" s="73" t="s">
        <v>601</v>
      </c>
      <c r="B98" s="95" t="s">
        <v>602</v>
      </c>
      <c r="C98" s="82">
        <f t="shared" si="24"/>
        <v>0</v>
      </c>
      <c r="D98" s="75">
        <v>0</v>
      </c>
      <c r="E98" s="75">
        <v>0</v>
      </c>
      <c r="F98" s="75">
        <v>0</v>
      </c>
      <c r="G98" s="75">
        <v>0</v>
      </c>
      <c r="H98" s="75">
        <v>0</v>
      </c>
      <c r="I98" s="75">
        <v>0</v>
      </c>
      <c r="J98" s="75">
        <v>0</v>
      </c>
      <c r="K98" s="75">
        <v>0</v>
      </c>
      <c r="L98" s="75">
        <v>0</v>
      </c>
      <c r="M98" s="75">
        <v>0</v>
      </c>
      <c r="N98" s="75">
        <v>0</v>
      </c>
      <c r="O98" s="76">
        <v>0</v>
      </c>
    </row>
    <row r="99" spans="1:15">
      <c r="A99" s="73" t="s">
        <v>603</v>
      </c>
      <c r="B99" s="157" t="s">
        <v>604</v>
      </c>
      <c r="C99" s="82">
        <f t="shared" si="24"/>
        <v>20444</v>
      </c>
      <c r="D99" s="75">
        <v>1203</v>
      </c>
      <c r="E99" s="75">
        <v>2019</v>
      </c>
      <c r="F99" s="75">
        <v>1384</v>
      </c>
      <c r="G99" s="75">
        <v>2057</v>
      </c>
      <c r="H99" s="75">
        <v>2057</v>
      </c>
      <c r="I99" s="75">
        <v>1279</v>
      </c>
      <c r="J99" s="75">
        <v>1577</v>
      </c>
      <c r="K99" s="75">
        <v>1445</v>
      </c>
      <c r="L99" s="75">
        <v>1903</v>
      </c>
      <c r="M99" s="75">
        <v>1811</v>
      </c>
      <c r="N99" s="75">
        <v>2515</v>
      </c>
      <c r="O99" s="76">
        <v>1194</v>
      </c>
    </row>
    <row r="100" spans="1:15" hidden="1">
      <c r="A100" s="73" t="s">
        <v>605</v>
      </c>
      <c r="B100" s="95" t="s">
        <v>606</v>
      </c>
      <c r="C100" s="82">
        <f t="shared" si="24"/>
        <v>0</v>
      </c>
      <c r="D100" s="75">
        <v>0</v>
      </c>
      <c r="E100" s="75">
        <v>0</v>
      </c>
      <c r="F100" s="75">
        <v>0</v>
      </c>
      <c r="G100" s="75">
        <v>0</v>
      </c>
      <c r="H100" s="75">
        <v>0</v>
      </c>
      <c r="I100" s="75">
        <v>0</v>
      </c>
      <c r="J100" s="75">
        <v>0</v>
      </c>
      <c r="K100" s="75">
        <v>0</v>
      </c>
      <c r="L100" s="75">
        <v>0</v>
      </c>
      <c r="M100" s="75">
        <v>0</v>
      </c>
      <c r="N100" s="75">
        <v>0</v>
      </c>
      <c r="O100" s="76">
        <v>0</v>
      </c>
    </row>
    <row r="101" spans="1:15" hidden="1">
      <c r="A101" s="73" t="s">
        <v>607</v>
      </c>
      <c r="B101" s="95" t="s">
        <v>608</v>
      </c>
      <c r="C101" s="82">
        <f t="shared" si="24"/>
        <v>0</v>
      </c>
      <c r="D101" s="75">
        <v>0</v>
      </c>
      <c r="E101" s="75">
        <v>0</v>
      </c>
      <c r="F101" s="75">
        <v>0</v>
      </c>
      <c r="G101" s="75">
        <v>0</v>
      </c>
      <c r="H101" s="75">
        <v>0</v>
      </c>
      <c r="I101" s="75">
        <v>0</v>
      </c>
      <c r="J101" s="75">
        <v>0</v>
      </c>
      <c r="K101" s="75">
        <v>0</v>
      </c>
      <c r="L101" s="75">
        <v>0</v>
      </c>
      <c r="M101" s="75">
        <v>0</v>
      </c>
      <c r="N101" s="75">
        <v>0</v>
      </c>
      <c r="O101" s="76">
        <v>0</v>
      </c>
    </row>
    <row r="102" spans="1:15" hidden="1">
      <c r="A102" s="68" t="s">
        <v>609</v>
      </c>
      <c r="B102" s="69" t="s">
        <v>610</v>
      </c>
      <c r="C102" s="70">
        <f t="shared" si="24"/>
        <v>0</v>
      </c>
      <c r="D102" s="71">
        <f>SUM(D103:D105)</f>
        <v>0</v>
      </c>
      <c r="E102" s="71">
        <f t="shared" ref="E102:O102" si="31">SUM(E103:E105)</f>
        <v>0</v>
      </c>
      <c r="F102" s="71">
        <f t="shared" si="31"/>
        <v>0</v>
      </c>
      <c r="G102" s="71">
        <f t="shared" si="31"/>
        <v>0</v>
      </c>
      <c r="H102" s="71">
        <f t="shared" si="31"/>
        <v>0</v>
      </c>
      <c r="I102" s="71">
        <f t="shared" si="31"/>
        <v>0</v>
      </c>
      <c r="J102" s="71">
        <f t="shared" si="31"/>
        <v>0</v>
      </c>
      <c r="K102" s="71">
        <f t="shared" si="31"/>
        <v>0</v>
      </c>
      <c r="L102" s="71">
        <f t="shared" si="31"/>
        <v>0</v>
      </c>
      <c r="M102" s="71">
        <f t="shared" si="31"/>
        <v>0</v>
      </c>
      <c r="N102" s="71">
        <f t="shared" si="31"/>
        <v>0</v>
      </c>
      <c r="O102" s="72">
        <f t="shared" si="31"/>
        <v>0</v>
      </c>
    </row>
    <row r="103" spans="1:15" hidden="1">
      <c r="A103" s="73" t="s">
        <v>611</v>
      </c>
      <c r="B103" s="98" t="s">
        <v>612</v>
      </c>
      <c r="C103" s="82">
        <f t="shared" si="24"/>
        <v>0</v>
      </c>
      <c r="D103" s="28">
        <v>0</v>
      </c>
      <c r="E103" s="28">
        <v>0</v>
      </c>
      <c r="F103" s="28">
        <v>0</v>
      </c>
      <c r="G103" s="28">
        <v>0</v>
      </c>
      <c r="H103" s="28">
        <v>0</v>
      </c>
      <c r="I103" s="28">
        <v>0</v>
      </c>
      <c r="J103" s="28">
        <v>0</v>
      </c>
      <c r="K103" s="28">
        <v>0</v>
      </c>
      <c r="L103" s="28">
        <v>0</v>
      </c>
      <c r="M103" s="28">
        <v>0</v>
      </c>
      <c r="N103" s="28">
        <v>0</v>
      </c>
      <c r="O103" s="90">
        <v>0</v>
      </c>
    </row>
    <row r="104" spans="1:15" hidden="1">
      <c r="A104" s="73" t="s">
        <v>613</v>
      </c>
      <c r="B104" s="98" t="s">
        <v>614</v>
      </c>
      <c r="C104" s="82">
        <f t="shared" si="24"/>
        <v>0</v>
      </c>
      <c r="D104" s="28">
        <v>0</v>
      </c>
      <c r="E104" s="28">
        <v>0</v>
      </c>
      <c r="F104" s="28">
        <v>0</v>
      </c>
      <c r="G104" s="28">
        <v>0</v>
      </c>
      <c r="H104" s="28">
        <v>0</v>
      </c>
      <c r="I104" s="28">
        <v>0</v>
      </c>
      <c r="J104" s="28">
        <v>0</v>
      </c>
      <c r="K104" s="28">
        <v>0</v>
      </c>
      <c r="L104" s="28">
        <v>0</v>
      </c>
      <c r="M104" s="28">
        <v>0</v>
      </c>
      <c r="N104" s="28">
        <v>0</v>
      </c>
      <c r="O104" s="90">
        <v>0</v>
      </c>
    </row>
    <row r="105" spans="1:15" hidden="1">
      <c r="A105" s="73" t="s">
        <v>615</v>
      </c>
      <c r="B105" s="98" t="s">
        <v>616</v>
      </c>
      <c r="C105" s="82">
        <f t="shared" si="24"/>
        <v>0</v>
      </c>
      <c r="D105" s="28">
        <v>0</v>
      </c>
      <c r="E105" s="28">
        <v>0</v>
      </c>
      <c r="F105" s="28">
        <v>0</v>
      </c>
      <c r="G105" s="28">
        <v>0</v>
      </c>
      <c r="H105" s="28">
        <v>0</v>
      </c>
      <c r="I105" s="28">
        <v>0</v>
      </c>
      <c r="J105" s="28">
        <v>0</v>
      </c>
      <c r="K105" s="28">
        <v>0</v>
      </c>
      <c r="L105" s="28">
        <v>0</v>
      </c>
      <c r="M105" s="28">
        <v>0</v>
      </c>
      <c r="N105" s="28">
        <v>0</v>
      </c>
      <c r="O105" s="90">
        <v>0</v>
      </c>
    </row>
    <row r="106" spans="1:15" hidden="1">
      <c r="A106" s="68" t="s">
        <v>617</v>
      </c>
      <c r="B106" s="69" t="s">
        <v>618</v>
      </c>
      <c r="C106" s="70">
        <f t="shared" si="24"/>
        <v>0</v>
      </c>
      <c r="D106" s="71">
        <f>SUM(D107:D109)</f>
        <v>0</v>
      </c>
      <c r="E106" s="71">
        <f t="shared" ref="E106:O106" si="32">SUM(E107:E109)</f>
        <v>0</v>
      </c>
      <c r="F106" s="71">
        <f t="shared" si="32"/>
        <v>0</v>
      </c>
      <c r="G106" s="71">
        <f t="shared" si="32"/>
        <v>0</v>
      </c>
      <c r="H106" s="71">
        <f t="shared" si="32"/>
        <v>0</v>
      </c>
      <c r="I106" s="71">
        <f t="shared" si="32"/>
        <v>0</v>
      </c>
      <c r="J106" s="71">
        <f t="shared" si="32"/>
        <v>0</v>
      </c>
      <c r="K106" s="71">
        <f t="shared" si="32"/>
        <v>0</v>
      </c>
      <c r="L106" s="71">
        <f t="shared" si="32"/>
        <v>0</v>
      </c>
      <c r="M106" s="71">
        <f t="shared" si="32"/>
        <v>0</v>
      </c>
      <c r="N106" s="71">
        <f t="shared" si="32"/>
        <v>0</v>
      </c>
      <c r="O106" s="72">
        <f t="shared" si="32"/>
        <v>0</v>
      </c>
    </row>
    <row r="107" spans="1:15" hidden="1">
      <c r="A107" s="73" t="s">
        <v>619</v>
      </c>
      <c r="B107" s="98" t="s">
        <v>620</v>
      </c>
      <c r="C107" s="82">
        <f t="shared" si="24"/>
        <v>0</v>
      </c>
      <c r="D107" s="20">
        <v>0</v>
      </c>
      <c r="E107" s="20">
        <v>0</v>
      </c>
      <c r="F107" s="20">
        <v>0</v>
      </c>
      <c r="G107" s="20">
        <v>0</v>
      </c>
      <c r="H107" s="20">
        <v>0</v>
      </c>
      <c r="I107" s="20">
        <v>0</v>
      </c>
      <c r="J107" s="20">
        <v>0</v>
      </c>
      <c r="K107" s="20">
        <v>0</v>
      </c>
      <c r="L107" s="20">
        <v>0</v>
      </c>
      <c r="M107" s="20">
        <v>0</v>
      </c>
      <c r="N107" s="20">
        <v>0</v>
      </c>
      <c r="O107" s="77">
        <v>0</v>
      </c>
    </row>
    <row r="108" spans="1:15" hidden="1">
      <c r="A108" s="73" t="s">
        <v>621</v>
      </c>
      <c r="B108" s="98" t="s">
        <v>622</v>
      </c>
      <c r="C108" s="82">
        <f t="shared" si="24"/>
        <v>0</v>
      </c>
      <c r="D108" s="20">
        <v>0</v>
      </c>
      <c r="E108" s="20">
        <v>0</v>
      </c>
      <c r="F108" s="20">
        <v>0</v>
      </c>
      <c r="G108" s="20">
        <v>0</v>
      </c>
      <c r="H108" s="20">
        <v>0</v>
      </c>
      <c r="I108" s="20">
        <v>0</v>
      </c>
      <c r="J108" s="20">
        <v>0</v>
      </c>
      <c r="K108" s="20">
        <v>0</v>
      </c>
      <c r="L108" s="20">
        <v>0</v>
      </c>
      <c r="M108" s="20">
        <v>0</v>
      </c>
      <c r="N108" s="20">
        <v>0</v>
      </c>
      <c r="O108" s="77">
        <v>0</v>
      </c>
    </row>
    <row r="109" spans="1:15" hidden="1">
      <c r="A109" s="73" t="s">
        <v>623</v>
      </c>
      <c r="B109" s="98" t="s">
        <v>624</v>
      </c>
      <c r="C109" s="82">
        <f t="shared" si="24"/>
        <v>0</v>
      </c>
      <c r="D109" s="20">
        <v>0</v>
      </c>
      <c r="E109" s="20">
        <v>0</v>
      </c>
      <c r="F109" s="20">
        <v>0</v>
      </c>
      <c r="G109" s="20">
        <v>0</v>
      </c>
      <c r="H109" s="20">
        <v>0</v>
      </c>
      <c r="I109" s="20">
        <v>0</v>
      </c>
      <c r="J109" s="20">
        <v>0</v>
      </c>
      <c r="K109" s="20">
        <v>0</v>
      </c>
      <c r="L109" s="20">
        <v>0</v>
      </c>
      <c r="M109" s="20">
        <v>0</v>
      </c>
      <c r="N109" s="20">
        <v>0</v>
      </c>
      <c r="O109" s="77">
        <v>0</v>
      </c>
    </row>
    <row r="110" spans="1:15" hidden="1">
      <c r="A110" s="68" t="s">
        <v>625</v>
      </c>
      <c r="B110" s="69" t="s">
        <v>626</v>
      </c>
      <c r="C110" s="70">
        <f>SUM(D110:O110)</f>
        <v>0</v>
      </c>
      <c r="D110" s="71">
        <f>SUM(D111:D113)</f>
        <v>0</v>
      </c>
      <c r="E110" s="71">
        <f t="shared" ref="E110:O110" si="33">SUM(E111:E113)</f>
        <v>0</v>
      </c>
      <c r="F110" s="71">
        <f t="shared" si="33"/>
        <v>0</v>
      </c>
      <c r="G110" s="71">
        <f t="shared" si="33"/>
        <v>0</v>
      </c>
      <c r="H110" s="71">
        <f t="shared" si="33"/>
        <v>0</v>
      </c>
      <c r="I110" s="71">
        <f t="shared" si="33"/>
        <v>0</v>
      </c>
      <c r="J110" s="71">
        <f t="shared" si="33"/>
        <v>0</v>
      </c>
      <c r="K110" s="71">
        <f t="shared" si="33"/>
        <v>0</v>
      </c>
      <c r="L110" s="71">
        <f t="shared" si="33"/>
        <v>0</v>
      </c>
      <c r="M110" s="71">
        <f t="shared" si="33"/>
        <v>0</v>
      </c>
      <c r="N110" s="71">
        <f t="shared" si="33"/>
        <v>0</v>
      </c>
      <c r="O110" s="72">
        <f t="shared" si="33"/>
        <v>0</v>
      </c>
    </row>
    <row r="111" spans="1:15" ht="20.399999999999999" hidden="1">
      <c r="A111" s="73" t="s">
        <v>627</v>
      </c>
      <c r="B111" s="98" t="s">
        <v>628</v>
      </c>
      <c r="C111" s="82">
        <f>SUM(D111:O111)</f>
        <v>0</v>
      </c>
      <c r="D111" s="20">
        <v>0</v>
      </c>
      <c r="E111" s="20">
        <v>0</v>
      </c>
      <c r="F111" s="20">
        <v>0</v>
      </c>
      <c r="G111" s="20">
        <v>0</v>
      </c>
      <c r="H111" s="20">
        <v>0</v>
      </c>
      <c r="I111" s="20">
        <v>0</v>
      </c>
      <c r="J111" s="20">
        <v>0</v>
      </c>
      <c r="K111" s="20">
        <v>0</v>
      </c>
      <c r="L111" s="20">
        <v>0</v>
      </c>
      <c r="M111" s="20">
        <v>0</v>
      </c>
      <c r="N111" s="20">
        <v>0</v>
      </c>
      <c r="O111" s="77">
        <v>0</v>
      </c>
    </row>
    <row r="112" spans="1:15" ht="20.399999999999999" hidden="1">
      <c r="A112" s="73" t="s">
        <v>629</v>
      </c>
      <c r="B112" s="98" t="s">
        <v>630</v>
      </c>
      <c r="C112" s="82">
        <f>SUM(D112:O112)</f>
        <v>0</v>
      </c>
      <c r="D112" s="20">
        <v>0</v>
      </c>
      <c r="E112" s="20">
        <v>0</v>
      </c>
      <c r="F112" s="20">
        <v>0</v>
      </c>
      <c r="G112" s="20">
        <v>0</v>
      </c>
      <c r="H112" s="20">
        <v>0</v>
      </c>
      <c r="I112" s="20">
        <v>0</v>
      </c>
      <c r="J112" s="20">
        <v>0</v>
      </c>
      <c r="K112" s="20">
        <v>0</v>
      </c>
      <c r="L112" s="20">
        <v>0</v>
      </c>
      <c r="M112" s="20">
        <v>0</v>
      </c>
      <c r="N112" s="20">
        <v>0</v>
      </c>
      <c r="O112" s="77">
        <v>0</v>
      </c>
    </row>
    <row r="113" spans="1:15" ht="20.399999999999999" hidden="1">
      <c r="A113" s="73" t="s">
        <v>631</v>
      </c>
      <c r="B113" s="98" t="s">
        <v>632</v>
      </c>
      <c r="C113" s="82">
        <f>SUM(D113:O113)</f>
        <v>0</v>
      </c>
      <c r="D113" s="20">
        <v>0</v>
      </c>
      <c r="E113" s="20">
        <v>0</v>
      </c>
      <c r="F113" s="20">
        <v>0</v>
      </c>
      <c r="G113" s="20">
        <v>0</v>
      </c>
      <c r="H113" s="20">
        <v>0</v>
      </c>
      <c r="I113" s="20">
        <v>0</v>
      </c>
      <c r="J113" s="20">
        <v>0</v>
      </c>
      <c r="K113" s="20">
        <v>0</v>
      </c>
      <c r="L113" s="20">
        <v>0</v>
      </c>
      <c r="M113" s="20">
        <v>0</v>
      </c>
      <c r="N113" s="20">
        <v>0</v>
      </c>
      <c r="O113" s="77">
        <v>0</v>
      </c>
    </row>
    <row r="114" spans="1:15">
      <c r="A114" s="68" t="s">
        <v>633</v>
      </c>
      <c r="B114" s="69" t="s">
        <v>634</v>
      </c>
      <c r="C114" s="70">
        <f t="shared" si="24"/>
        <v>46263</v>
      </c>
      <c r="D114" s="71">
        <f>SUM(D115:D118)</f>
        <v>4517</v>
      </c>
      <c r="E114" s="71">
        <f t="shared" ref="E114:O114" si="34">SUM(E115:E118)</f>
        <v>3404</v>
      </c>
      <c r="F114" s="71">
        <f t="shared" si="34"/>
        <v>6220</v>
      </c>
      <c r="G114" s="71">
        <f t="shared" si="34"/>
        <v>5003</v>
      </c>
      <c r="H114" s="71">
        <f t="shared" si="34"/>
        <v>3968</v>
      </c>
      <c r="I114" s="71">
        <f t="shared" si="34"/>
        <v>2719</v>
      </c>
      <c r="J114" s="71">
        <f t="shared" si="34"/>
        <v>3175</v>
      </c>
      <c r="K114" s="71">
        <f t="shared" si="34"/>
        <v>3633</v>
      </c>
      <c r="L114" s="71">
        <f t="shared" si="34"/>
        <v>3791</v>
      </c>
      <c r="M114" s="71">
        <f t="shared" si="34"/>
        <v>4773</v>
      </c>
      <c r="N114" s="71">
        <f t="shared" si="34"/>
        <v>2953</v>
      </c>
      <c r="O114" s="72">
        <f t="shared" si="34"/>
        <v>2107</v>
      </c>
    </row>
    <row r="115" spans="1:15">
      <c r="A115" s="73" t="s">
        <v>635</v>
      </c>
      <c r="B115" s="74" t="s">
        <v>636</v>
      </c>
      <c r="C115" s="82">
        <f t="shared" si="24"/>
        <v>46263</v>
      </c>
      <c r="D115" s="20">
        <v>4517</v>
      </c>
      <c r="E115" s="20">
        <v>3404</v>
      </c>
      <c r="F115" s="20">
        <v>6220</v>
      </c>
      <c r="G115" s="20">
        <v>5003</v>
      </c>
      <c r="H115" s="20">
        <v>3968</v>
      </c>
      <c r="I115" s="20">
        <v>2719</v>
      </c>
      <c r="J115" s="20">
        <v>3175</v>
      </c>
      <c r="K115" s="20">
        <v>3633</v>
      </c>
      <c r="L115" s="20">
        <v>3791</v>
      </c>
      <c r="M115" s="20">
        <v>4773</v>
      </c>
      <c r="N115" s="20">
        <v>2953</v>
      </c>
      <c r="O115" s="77">
        <v>2107</v>
      </c>
    </row>
    <row r="116" spans="1:15" hidden="1">
      <c r="A116" s="73" t="s">
        <v>637</v>
      </c>
      <c r="B116" s="74" t="s">
        <v>638</v>
      </c>
      <c r="C116" s="82">
        <f t="shared" si="24"/>
        <v>0</v>
      </c>
      <c r="D116" s="20">
        <v>0</v>
      </c>
      <c r="E116" s="20">
        <v>0</v>
      </c>
      <c r="F116" s="20">
        <v>0</v>
      </c>
      <c r="G116" s="20">
        <v>0</v>
      </c>
      <c r="H116" s="20">
        <v>0</v>
      </c>
      <c r="I116" s="20">
        <v>0</v>
      </c>
      <c r="J116" s="20">
        <v>0</v>
      </c>
      <c r="K116" s="20">
        <v>0</v>
      </c>
      <c r="L116" s="20">
        <v>0</v>
      </c>
      <c r="M116" s="20">
        <v>0</v>
      </c>
      <c r="N116" s="20">
        <v>0</v>
      </c>
      <c r="O116" s="77">
        <v>0</v>
      </c>
    </row>
    <row r="117" spans="1:15" hidden="1">
      <c r="A117" s="73" t="s">
        <v>639</v>
      </c>
      <c r="B117" s="74" t="s">
        <v>640</v>
      </c>
      <c r="C117" s="82">
        <f t="shared" si="24"/>
        <v>0</v>
      </c>
      <c r="D117" s="20">
        <v>0</v>
      </c>
      <c r="E117" s="20">
        <v>0</v>
      </c>
      <c r="F117" s="20">
        <v>0</v>
      </c>
      <c r="G117" s="20">
        <v>0</v>
      </c>
      <c r="H117" s="20">
        <v>0</v>
      </c>
      <c r="I117" s="20">
        <v>0</v>
      </c>
      <c r="J117" s="20">
        <v>0</v>
      </c>
      <c r="K117" s="20">
        <v>0</v>
      </c>
      <c r="L117" s="20">
        <v>0</v>
      </c>
      <c r="M117" s="20">
        <v>0</v>
      </c>
      <c r="N117" s="20">
        <v>0</v>
      </c>
      <c r="O117" s="77">
        <v>0</v>
      </c>
    </row>
    <row r="118" spans="1:15" hidden="1">
      <c r="A118" s="73" t="s">
        <v>641</v>
      </c>
      <c r="B118" s="74" t="s">
        <v>642</v>
      </c>
      <c r="C118" s="82">
        <f t="shared" si="24"/>
        <v>0</v>
      </c>
      <c r="D118" s="20">
        <v>0</v>
      </c>
      <c r="E118" s="20">
        <v>0</v>
      </c>
      <c r="F118" s="20">
        <v>0</v>
      </c>
      <c r="G118" s="20">
        <v>0</v>
      </c>
      <c r="H118" s="20">
        <v>0</v>
      </c>
      <c r="I118" s="20">
        <v>0</v>
      </c>
      <c r="J118" s="20">
        <v>0</v>
      </c>
      <c r="K118" s="20">
        <v>0</v>
      </c>
      <c r="L118" s="20">
        <v>0</v>
      </c>
      <c r="M118" s="20">
        <v>0</v>
      </c>
      <c r="N118" s="20">
        <v>0</v>
      </c>
      <c r="O118" s="77">
        <v>0</v>
      </c>
    </row>
    <row r="119" spans="1:15" ht="20.399999999999999">
      <c r="A119" s="68" t="s">
        <v>643</v>
      </c>
      <c r="B119" s="69" t="s">
        <v>644</v>
      </c>
      <c r="C119" s="70">
        <f>SUM(D119:O119)</f>
        <v>133836</v>
      </c>
      <c r="D119" s="71">
        <f>SUM(D120:D125)</f>
        <v>11153</v>
      </c>
      <c r="E119" s="71">
        <f t="shared" ref="E119:O119" si="35">SUM(E120:E125)</f>
        <v>11153</v>
      </c>
      <c r="F119" s="71">
        <f t="shared" si="35"/>
        <v>11153</v>
      </c>
      <c r="G119" s="71">
        <f t="shared" si="35"/>
        <v>11153</v>
      </c>
      <c r="H119" s="71">
        <f t="shared" si="35"/>
        <v>11153</v>
      </c>
      <c r="I119" s="71">
        <f t="shared" si="35"/>
        <v>11153</v>
      </c>
      <c r="J119" s="71">
        <f t="shared" si="35"/>
        <v>11153</v>
      </c>
      <c r="K119" s="71">
        <f t="shared" si="35"/>
        <v>11153</v>
      </c>
      <c r="L119" s="71">
        <f t="shared" si="35"/>
        <v>11153</v>
      </c>
      <c r="M119" s="71">
        <f t="shared" si="35"/>
        <v>11153</v>
      </c>
      <c r="N119" s="71">
        <f t="shared" si="35"/>
        <v>11153</v>
      </c>
      <c r="O119" s="72">
        <f t="shared" si="35"/>
        <v>11153</v>
      </c>
    </row>
    <row r="120" spans="1:15">
      <c r="A120" s="73" t="s">
        <v>645</v>
      </c>
      <c r="B120" s="74" t="s">
        <v>646</v>
      </c>
      <c r="C120" s="82">
        <f t="shared" si="24"/>
        <v>133836</v>
      </c>
      <c r="D120" s="20">
        <v>11153</v>
      </c>
      <c r="E120" s="20">
        <v>11153</v>
      </c>
      <c r="F120" s="20">
        <v>11153</v>
      </c>
      <c r="G120" s="20">
        <v>11153</v>
      </c>
      <c r="H120" s="20">
        <v>11153</v>
      </c>
      <c r="I120" s="20">
        <v>11153</v>
      </c>
      <c r="J120" s="20">
        <v>11153</v>
      </c>
      <c r="K120" s="20">
        <v>11153</v>
      </c>
      <c r="L120" s="20">
        <v>11153</v>
      </c>
      <c r="M120" s="20">
        <v>11153</v>
      </c>
      <c r="N120" s="20">
        <v>11153</v>
      </c>
      <c r="O120" s="20">
        <v>11153</v>
      </c>
    </row>
    <row r="121" spans="1:15" hidden="1">
      <c r="A121" s="73" t="s">
        <v>647</v>
      </c>
      <c r="B121" s="74" t="s">
        <v>648</v>
      </c>
      <c r="C121" s="82">
        <f t="shared" si="24"/>
        <v>0</v>
      </c>
      <c r="D121" s="20">
        <v>0</v>
      </c>
      <c r="E121" s="20">
        <v>0</v>
      </c>
      <c r="F121" s="20">
        <v>0</v>
      </c>
      <c r="G121" s="20">
        <v>0</v>
      </c>
      <c r="H121" s="20">
        <v>0</v>
      </c>
      <c r="I121" s="20">
        <v>0</v>
      </c>
      <c r="J121" s="20">
        <v>0</v>
      </c>
      <c r="K121" s="20">
        <v>0</v>
      </c>
      <c r="L121" s="20">
        <v>0</v>
      </c>
      <c r="M121" s="20">
        <v>0</v>
      </c>
      <c r="N121" s="20">
        <v>0</v>
      </c>
      <c r="O121" s="77">
        <v>0</v>
      </c>
    </row>
    <row r="122" spans="1:15" hidden="1">
      <c r="A122" s="73" t="s">
        <v>649</v>
      </c>
      <c r="B122" s="74" t="s">
        <v>650</v>
      </c>
      <c r="C122" s="82">
        <f t="shared" si="24"/>
        <v>0</v>
      </c>
      <c r="D122" s="20">
        <v>0</v>
      </c>
      <c r="E122" s="20">
        <v>0</v>
      </c>
      <c r="F122" s="20">
        <v>0</v>
      </c>
      <c r="G122" s="20">
        <v>0</v>
      </c>
      <c r="H122" s="20">
        <v>0</v>
      </c>
      <c r="I122" s="20">
        <v>0</v>
      </c>
      <c r="J122" s="20">
        <v>0</v>
      </c>
      <c r="K122" s="20">
        <v>0</v>
      </c>
      <c r="L122" s="20">
        <v>0</v>
      </c>
      <c r="M122" s="20">
        <v>0</v>
      </c>
      <c r="N122" s="20">
        <v>0</v>
      </c>
      <c r="O122" s="77">
        <v>0</v>
      </c>
    </row>
    <row r="123" spans="1:15" hidden="1">
      <c r="A123" s="73" t="s">
        <v>651</v>
      </c>
      <c r="B123" s="74" t="s">
        <v>652</v>
      </c>
      <c r="C123" s="82">
        <f t="shared" si="24"/>
        <v>0</v>
      </c>
      <c r="D123" s="20">
        <v>0</v>
      </c>
      <c r="E123" s="20">
        <v>0</v>
      </c>
      <c r="F123" s="20">
        <v>0</v>
      </c>
      <c r="G123" s="20">
        <v>0</v>
      </c>
      <c r="H123" s="20">
        <v>0</v>
      </c>
      <c r="I123" s="20">
        <v>0</v>
      </c>
      <c r="J123" s="20">
        <v>0</v>
      </c>
      <c r="K123" s="20">
        <v>0</v>
      </c>
      <c r="L123" s="20">
        <v>0</v>
      </c>
      <c r="M123" s="20">
        <v>0</v>
      </c>
      <c r="N123" s="20">
        <v>0</v>
      </c>
      <c r="O123" s="77">
        <v>0</v>
      </c>
    </row>
    <row r="124" spans="1:15" hidden="1">
      <c r="A124" s="73" t="s">
        <v>653</v>
      </c>
      <c r="B124" s="74" t="s">
        <v>654</v>
      </c>
      <c r="C124" s="82">
        <f t="shared" si="24"/>
        <v>0</v>
      </c>
      <c r="D124" s="20">
        <v>0</v>
      </c>
      <c r="E124" s="20">
        <v>0</v>
      </c>
      <c r="F124" s="20">
        <v>0</v>
      </c>
      <c r="G124" s="20">
        <v>0</v>
      </c>
      <c r="H124" s="20">
        <v>0</v>
      </c>
      <c r="I124" s="20">
        <v>0</v>
      </c>
      <c r="J124" s="20">
        <v>0</v>
      </c>
      <c r="K124" s="20">
        <v>0</v>
      </c>
      <c r="L124" s="20">
        <v>0</v>
      </c>
      <c r="M124" s="20">
        <v>0</v>
      </c>
      <c r="N124" s="20">
        <v>0</v>
      </c>
      <c r="O124" s="77">
        <v>0</v>
      </c>
    </row>
    <row r="125" spans="1:15" hidden="1">
      <c r="A125" s="73" t="s">
        <v>655</v>
      </c>
      <c r="B125" s="74" t="s">
        <v>608</v>
      </c>
      <c r="C125" s="82">
        <f t="shared" si="24"/>
        <v>0</v>
      </c>
      <c r="D125" s="20">
        <v>0</v>
      </c>
      <c r="E125" s="20">
        <v>0</v>
      </c>
      <c r="F125" s="20">
        <v>0</v>
      </c>
      <c r="G125" s="20">
        <v>0</v>
      </c>
      <c r="H125" s="20">
        <v>0</v>
      </c>
      <c r="I125" s="20">
        <v>0</v>
      </c>
      <c r="J125" s="20">
        <v>0</v>
      </c>
      <c r="K125" s="20">
        <v>0</v>
      </c>
      <c r="L125" s="20">
        <v>0</v>
      </c>
      <c r="M125" s="20">
        <v>0</v>
      </c>
      <c r="N125" s="20">
        <v>0</v>
      </c>
      <c r="O125" s="77">
        <v>0</v>
      </c>
    </row>
    <row r="126" spans="1:15" ht="20.399999999999999">
      <c r="A126" s="68" t="s">
        <v>656</v>
      </c>
      <c r="B126" s="69" t="s">
        <v>657</v>
      </c>
      <c r="C126" s="70">
        <f t="shared" si="24"/>
        <v>7597048</v>
      </c>
      <c r="D126" s="71">
        <f>SUM(D127:D134)</f>
        <v>3055511</v>
      </c>
      <c r="E126" s="71">
        <f t="shared" ref="E126:O126" si="36">SUM(E127:E134)</f>
        <v>1982475</v>
      </c>
      <c r="F126" s="71">
        <f t="shared" si="36"/>
        <v>795985</v>
      </c>
      <c r="G126" s="71">
        <f t="shared" si="36"/>
        <v>416551</v>
      </c>
      <c r="H126" s="71">
        <f t="shared" si="36"/>
        <v>319355</v>
      </c>
      <c r="I126" s="71">
        <f t="shared" si="36"/>
        <v>185756</v>
      </c>
      <c r="J126" s="71">
        <f t="shared" si="36"/>
        <v>187063</v>
      </c>
      <c r="K126" s="71">
        <f t="shared" si="36"/>
        <v>109663</v>
      </c>
      <c r="L126" s="71">
        <f t="shared" si="36"/>
        <v>175588</v>
      </c>
      <c r="M126" s="71">
        <f t="shared" si="36"/>
        <v>166391</v>
      </c>
      <c r="N126" s="71">
        <f t="shared" si="36"/>
        <v>128351</v>
      </c>
      <c r="O126" s="72">
        <f t="shared" si="36"/>
        <v>74359</v>
      </c>
    </row>
    <row r="127" spans="1:15">
      <c r="A127" s="73" t="s">
        <v>658</v>
      </c>
      <c r="B127" s="74" t="s">
        <v>659</v>
      </c>
      <c r="C127" s="82">
        <f t="shared" si="24"/>
        <v>5619316</v>
      </c>
      <c r="D127" s="20">
        <v>2432529</v>
      </c>
      <c r="E127" s="20">
        <v>1565208</v>
      </c>
      <c r="F127" s="20">
        <v>609218</v>
      </c>
      <c r="G127" s="20">
        <v>139388</v>
      </c>
      <c r="H127" s="20">
        <v>226855</v>
      </c>
      <c r="I127" s="20">
        <v>123151</v>
      </c>
      <c r="J127" s="20">
        <v>121512</v>
      </c>
      <c r="K127" s="20">
        <v>62936</v>
      </c>
      <c r="L127" s="20">
        <v>114709</v>
      </c>
      <c r="M127" s="20">
        <v>99951</v>
      </c>
      <c r="N127" s="20">
        <v>81042</v>
      </c>
      <c r="O127" s="77">
        <v>42817</v>
      </c>
    </row>
    <row r="128" spans="1:15" hidden="1">
      <c r="A128" s="73" t="s">
        <v>660</v>
      </c>
      <c r="B128" s="74" t="s">
        <v>661</v>
      </c>
      <c r="C128" s="82">
        <f t="shared" si="24"/>
        <v>0</v>
      </c>
      <c r="D128" s="20">
        <v>0</v>
      </c>
      <c r="E128" s="20">
        <v>0</v>
      </c>
      <c r="F128" s="20">
        <v>0</v>
      </c>
      <c r="G128" s="20">
        <v>0</v>
      </c>
      <c r="H128" s="20">
        <v>0</v>
      </c>
      <c r="I128" s="20">
        <v>0</v>
      </c>
      <c r="J128" s="20">
        <v>0</v>
      </c>
      <c r="K128" s="20">
        <v>0</v>
      </c>
      <c r="L128" s="20">
        <v>0</v>
      </c>
      <c r="M128" s="20">
        <v>0</v>
      </c>
      <c r="N128" s="20">
        <v>0</v>
      </c>
      <c r="O128" s="77">
        <v>0</v>
      </c>
    </row>
    <row r="129" spans="1:15" hidden="1">
      <c r="A129" s="73" t="s">
        <v>662</v>
      </c>
      <c r="B129" s="74" t="s">
        <v>663</v>
      </c>
      <c r="C129" s="82">
        <f t="shared" si="24"/>
        <v>0</v>
      </c>
      <c r="D129" s="20">
        <v>0</v>
      </c>
      <c r="E129" s="20">
        <v>0</v>
      </c>
      <c r="F129" s="20">
        <v>0</v>
      </c>
      <c r="G129" s="20">
        <v>0</v>
      </c>
      <c r="H129" s="20">
        <v>0</v>
      </c>
      <c r="I129" s="20">
        <v>0</v>
      </c>
      <c r="J129" s="20">
        <v>0</v>
      </c>
      <c r="K129" s="20">
        <v>0</v>
      </c>
      <c r="L129" s="20">
        <v>0</v>
      </c>
      <c r="M129" s="20">
        <v>0</v>
      </c>
      <c r="N129" s="20">
        <v>0</v>
      </c>
      <c r="O129" s="77">
        <v>0</v>
      </c>
    </row>
    <row r="130" spans="1:15">
      <c r="A130" s="73" t="s">
        <v>664</v>
      </c>
      <c r="B130" s="74" t="s">
        <v>665</v>
      </c>
      <c r="C130" s="82">
        <f t="shared" si="24"/>
        <v>97316</v>
      </c>
      <c r="D130" s="20">
        <v>32233</v>
      </c>
      <c r="E130" s="20">
        <v>29186</v>
      </c>
      <c r="F130" s="20">
        <v>11276</v>
      </c>
      <c r="G130" s="20">
        <v>3463</v>
      </c>
      <c r="H130" s="20">
        <v>4936</v>
      </c>
      <c r="I130" s="20">
        <v>3321</v>
      </c>
      <c r="J130" s="20">
        <v>2619</v>
      </c>
      <c r="K130" s="20">
        <v>2478</v>
      </c>
      <c r="L130" s="20">
        <v>2198</v>
      </c>
      <c r="M130" s="20">
        <v>2057</v>
      </c>
      <c r="N130" s="20">
        <v>1916</v>
      </c>
      <c r="O130" s="77">
        <v>1633</v>
      </c>
    </row>
    <row r="131" spans="1:15">
      <c r="A131" s="73" t="s">
        <v>666</v>
      </c>
      <c r="B131" s="74" t="s">
        <v>667</v>
      </c>
      <c r="C131" s="82">
        <f t="shared" si="24"/>
        <v>1358907</v>
      </c>
      <c r="D131" s="20">
        <v>492953</v>
      </c>
      <c r="E131" s="20">
        <v>320979</v>
      </c>
      <c r="F131" s="20">
        <v>124097</v>
      </c>
      <c r="G131" s="20">
        <v>242033</v>
      </c>
      <c r="H131" s="20">
        <v>46381</v>
      </c>
      <c r="I131" s="20">
        <v>25295</v>
      </c>
      <c r="J131" s="20">
        <v>24825</v>
      </c>
      <c r="K131" s="20">
        <v>13082</v>
      </c>
      <c r="L131" s="20">
        <v>23381</v>
      </c>
      <c r="M131" s="20">
        <v>20400</v>
      </c>
      <c r="N131" s="20">
        <v>16592</v>
      </c>
      <c r="O131" s="77">
        <v>8889</v>
      </c>
    </row>
    <row r="132" spans="1:15">
      <c r="A132" s="73" t="s">
        <v>668</v>
      </c>
      <c r="B132" s="74" t="s">
        <v>669</v>
      </c>
      <c r="C132" s="82">
        <f t="shared" si="24"/>
        <v>171707</v>
      </c>
      <c r="D132" s="20">
        <v>73942</v>
      </c>
      <c r="E132" s="20">
        <v>48147</v>
      </c>
      <c r="F132" s="20">
        <v>18613</v>
      </c>
      <c r="G132" s="20">
        <v>4284</v>
      </c>
      <c r="H132" s="20">
        <v>6955</v>
      </c>
      <c r="I132" s="20">
        <v>3793</v>
      </c>
      <c r="J132" s="20">
        <v>3627</v>
      </c>
      <c r="K132" s="20">
        <v>1961</v>
      </c>
      <c r="L132" s="20">
        <v>3506</v>
      </c>
      <c r="M132" s="20">
        <v>3060</v>
      </c>
      <c r="N132" s="20">
        <v>2487</v>
      </c>
      <c r="O132" s="77">
        <v>1332</v>
      </c>
    </row>
    <row r="133" spans="1:15">
      <c r="A133" s="73" t="s">
        <v>670</v>
      </c>
      <c r="B133" s="74" t="s">
        <v>671</v>
      </c>
      <c r="C133" s="82">
        <f t="shared" si="24"/>
        <v>151200</v>
      </c>
      <c r="D133" s="20">
        <v>12600</v>
      </c>
      <c r="E133" s="20">
        <v>12600</v>
      </c>
      <c r="F133" s="20">
        <v>12600</v>
      </c>
      <c r="G133" s="20">
        <v>12600</v>
      </c>
      <c r="H133" s="20">
        <v>12600</v>
      </c>
      <c r="I133" s="20">
        <v>12600</v>
      </c>
      <c r="J133" s="20">
        <v>12600</v>
      </c>
      <c r="K133" s="20">
        <v>12600</v>
      </c>
      <c r="L133" s="20">
        <v>12600</v>
      </c>
      <c r="M133" s="20">
        <v>12600</v>
      </c>
      <c r="N133" s="20">
        <v>12600</v>
      </c>
      <c r="O133" s="20">
        <v>12600</v>
      </c>
    </row>
    <row r="134" spans="1:15">
      <c r="A134" s="73" t="s">
        <v>672</v>
      </c>
      <c r="B134" s="74" t="s">
        <v>673</v>
      </c>
      <c r="C134" s="82">
        <f t="shared" si="24"/>
        <v>198602</v>
      </c>
      <c r="D134" s="20">
        <v>11254</v>
      </c>
      <c r="E134" s="20">
        <v>6355</v>
      </c>
      <c r="F134" s="20">
        <v>20181</v>
      </c>
      <c r="G134" s="20">
        <v>14783</v>
      </c>
      <c r="H134" s="20">
        <v>21628</v>
      </c>
      <c r="I134" s="20">
        <v>17596</v>
      </c>
      <c r="J134" s="20">
        <v>21880</v>
      </c>
      <c r="K134" s="20">
        <v>16606</v>
      </c>
      <c r="L134" s="20">
        <v>19194</v>
      </c>
      <c r="M134" s="20">
        <v>28323</v>
      </c>
      <c r="N134" s="20">
        <v>13714</v>
      </c>
      <c r="O134" s="77">
        <v>7088</v>
      </c>
    </row>
    <row r="135" spans="1:15">
      <c r="A135" s="68" t="s">
        <v>674</v>
      </c>
      <c r="B135" s="69" t="s">
        <v>675</v>
      </c>
      <c r="C135" s="70">
        <f t="shared" si="24"/>
        <v>170028</v>
      </c>
      <c r="D135" s="71">
        <f>SUM(D136:D143)</f>
        <v>15085</v>
      </c>
      <c r="E135" s="71">
        <f t="shared" ref="E135:O135" si="37">SUM(E136:E143)</f>
        <v>13931</v>
      </c>
      <c r="F135" s="71">
        <f t="shared" si="37"/>
        <v>18060</v>
      </c>
      <c r="G135" s="71">
        <f t="shared" si="37"/>
        <v>1624</v>
      </c>
      <c r="H135" s="71">
        <f t="shared" si="37"/>
        <v>16993</v>
      </c>
      <c r="I135" s="71">
        <f t="shared" si="37"/>
        <v>17655</v>
      </c>
      <c r="J135" s="71">
        <f t="shared" si="37"/>
        <v>14860</v>
      </c>
      <c r="K135" s="71">
        <f t="shared" si="37"/>
        <v>14860</v>
      </c>
      <c r="L135" s="71">
        <f t="shared" si="37"/>
        <v>14160</v>
      </c>
      <c r="M135" s="71">
        <f t="shared" si="37"/>
        <v>14239</v>
      </c>
      <c r="N135" s="71">
        <f t="shared" si="37"/>
        <v>13325</v>
      </c>
      <c r="O135" s="72">
        <f t="shared" si="37"/>
        <v>15236</v>
      </c>
    </row>
    <row r="136" spans="1:15">
      <c r="A136" s="73" t="s">
        <v>676</v>
      </c>
      <c r="B136" s="74" t="s">
        <v>677</v>
      </c>
      <c r="C136" s="82">
        <f t="shared" si="24"/>
        <v>170028</v>
      </c>
      <c r="D136" s="20">
        <v>15085</v>
      </c>
      <c r="E136" s="20">
        <v>13931</v>
      </c>
      <c r="F136" s="20">
        <v>18060</v>
      </c>
      <c r="G136" s="20">
        <v>1624</v>
      </c>
      <c r="H136" s="20">
        <v>16993</v>
      </c>
      <c r="I136" s="20">
        <v>17655</v>
      </c>
      <c r="J136" s="20">
        <v>14860</v>
      </c>
      <c r="K136" s="20">
        <v>14860</v>
      </c>
      <c r="L136" s="20">
        <v>14160</v>
      </c>
      <c r="M136" s="20">
        <v>14239</v>
      </c>
      <c r="N136" s="20">
        <v>13325</v>
      </c>
      <c r="O136" s="77">
        <v>15236</v>
      </c>
    </row>
    <row r="137" spans="1:15" ht="20.399999999999999" hidden="1">
      <c r="A137" s="73" t="s">
        <v>678</v>
      </c>
      <c r="B137" s="74" t="s">
        <v>679</v>
      </c>
      <c r="C137" s="82">
        <f t="shared" si="24"/>
        <v>0</v>
      </c>
      <c r="D137" s="20">
        <v>0</v>
      </c>
      <c r="E137" s="20">
        <v>0</v>
      </c>
      <c r="F137" s="20">
        <v>0</v>
      </c>
      <c r="G137" s="20">
        <v>0</v>
      </c>
      <c r="H137" s="20">
        <v>0</v>
      </c>
      <c r="I137" s="20">
        <v>0</v>
      </c>
      <c r="J137" s="20">
        <v>0</v>
      </c>
      <c r="K137" s="20">
        <v>0</v>
      </c>
      <c r="L137" s="20">
        <v>0</v>
      </c>
      <c r="M137" s="20">
        <v>0</v>
      </c>
      <c r="N137" s="20">
        <v>0</v>
      </c>
      <c r="O137" s="77">
        <v>0</v>
      </c>
    </row>
    <row r="138" spans="1:15" ht="20.399999999999999" hidden="1">
      <c r="A138" s="73" t="s">
        <v>680</v>
      </c>
      <c r="B138" s="74" t="s">
        <v>681</v>
      </c>
      <c r="C138" s="82">
        <f t="shared" si="24"/>
        <v>0</v>
      </c>
      <c r="D138" s="20">
        <v>0</v>
      </c>
      <c r="E138" s="20">
        <v>0</v>
      </c>
      <c r="F138" s="20">
        <v>0</v>
      </c>
      <c r="G138" s="20">
        <v>0</v>
      </c>
      <c r="H138" s="20">
        <v>0</v>
      </c>
      <c r="I138" s="20">
        <v>0</v>
      </c>
      <c r="J138" s="20">
        <v>0</v>
      </c>
      <c r="K138" s="20">
        <v>0</v>
      </c>
      <c r="L138" s="20">
        <v>0</v>
      </c>
      <c r="M138" s="20">
        <v>0</v>
      </c>
      <c r="N138" s="20">
        <v>0</v>
      </c>
      <c r="O138" s="77">
        <v>0</v>
      </c>
    </row>
    <row r="139" spans="1:15" hidden="1">
      <c r="A139" s="73" t="s">
        <v>682</v>
      </c>
      <c r="B139" s="74" t="s">
        <v>683</v>
      </c>
      <c r="C139" s="82">
        <f t="shared" ref="C139:C202" si="38">SUM(D139:O139)</f>
        <v>0</v>
      </c>
      <c r="D139" s="20">
        <v>0</v>
      </c>
      <c r="E139" s="20">
        <v>0</v>
      </c>
      <c r="F139" s="20">
        <v>0</v>
      </c>
      <c r="G139" s="20">
        <v>0</v>
      </c>
      <c r="H139" s="20">
        <v>0</v>
      </c>
      <c r="I139" s="20">
        <v>0</v>
      </c>
      <c r="J139" s="20">
        <v>0</v>
      </c>
      <c r="K139" s="20">
        <v>0</v>
      </c>
      <c r="L139" s="20">
        <v>0</v>
      </c>
      <c r="M139" s="20">
        <v>0</v>
      </c>
      <c r="N139" s="20">
        <v>0</v>
      </c>
      <c r="O139" s="77">
        <v>0</v>
      </c>
    </row>
    <row r="140" spans="1:15" hidden="1">
      <c r="A140" s="73" t="s">
        <v>684</v>
      </c>
      <c r="B140" s="74" t="s">
        <v>685</v>
      </c>
      <c r="C140" s="82">
        <f t="shared" si="38"/>
        <v>0</v>
      </c>
      <c r="D140" s="20">
        <v>0</v>
      </c>
      <c r="E140" s="20">
        <v>0</v>
      </c>
      <c r="F140" s="20">
        <v>0</v>
      </c>
      <c r="G140" s="20">
        <v>0</v>
      </c>
      <c r="H140" s="20">
        <v>0</v>
      </c>
      <c r="I140" s="20">
        <v>0</v>
      </c>
      <c r="J140" s="20">
        <v>0</v>
      </c>
      <c r="K140" s="20">
        <v>0</v>
      </c>
      <c r="L140" s="20">
        <v>0</v>
      </c>
      <c r="M140" s="20">
        <v>0</v>
      </c>
      <c r="N140" s="20">
        <v>0</v>
      </c>
      <c r="O140" s="77">
        <v>0</v>
      </c>
    </row>
    <row r="141" spans="1:15" hidden="1">
      <c r="A141" s="73" t="s">
        <v>686</v>
      </c>
      <c r="B141" s="74" t="s">
        <v>687</v>
      </c>
      <c r="C141" s="82">
        <f t="shared" si="38"/>
        <v>0</v>
      </c>
      <c r="D141" s="20">
        <v>0</v>
      </c>
      <c r="E141" s="20">
        <v>0</v>
      </c>
      <c r="F141" s="20">
        <v>0</v>
      </c>
      <c r="G141" s="20">
        <v>0</v>
      </c>
      <c r="H141" s="20">
        <v>0</v>
      </c>
      <c r="I141" s="20">
        <v>0</v>
      </c>
      <c r="J141" s="20">
        <v>0</v>
      </c>
      <c r="K141" s="20">
        <v>0</v>
      </c>
      <c r="L141" s="20">
        <v>0</v>
      </c>
      <c r="M141" s="20">
        <v>0</v>
      </c>
      <c r="N141" s="20">
        <v>0</v>
      </c>
      <c r="O141" s="77">
        <v>0</v>
      </c>
    </row>
    <row r="142" spans="1:15" hidden="1">
      <c r="A142" s="73" t="s">
        <v>688</v>
      </c>
      <c r="B142" s="74" t="s">
        <v>689</v>
      </c>
      <c r="C142" s="82">
        <f t="shared" si="38"/>
        <v>0</v>
      </c>
      <c r="D142" s="20">
        <v>0</v>
      </c>
      <c r="E142" s="20">
        <v>0</v>
      </c>
      <c r="F142" s="20">
        <v>0</v>
      </c>
      <c r="G142" s="20">
        <v>0</v>
      </c>
      <c r="H142" s="20">
        <v>0</v>
      </c>
      <c r="I142" s="20">
        <v>0</v>
      </c>
      <c r="J142" s="20">
        <v>0</v>
      </c>
      <c r="K142" s="20">
        <v>0</v>
      </c>
      <c r="L142" s="20">
        <v>0</v>
      </c>
      <c r="M142" s="20">
        <v>0</v>
      </c>
      <c r="N142" s="20">
        <v>0</v>
      </c>
      <c r="O142" s="77">
        <v>0</v>
      </c>
    </row>
    <row r="143" spans="1:15" hidden="1">
      <c r="A143" s="73" t="s">
        <v>690</v>
      </c>
      <c r="B143" s="74" t="s">
        <v>691</v>
      </c>
      <c r="C143" s="82">
        <f t="shared" si="38"/>
        <v>0</v>
      </c>
      <c r="D143" s="20">
        <v>0</v>
      </c>
      <c r="E143" s="20">
        <v>0</v>
      </c>
      <c r="F143" s="20">
        <v>0</v>
      </c>
      <c r="G143" s="20">
        <v>0</v>
      </c>
      <c r="H143" s="20">
        <v>0</v>
      </c>
      <c r="I143" s="20">
        <v>0</v>
      </c>
      <c r="J143" s="20">
        <v>0</v>
      </c>
      <c r="K143" s="20">
        <v>0</v>
      </c>
      <c r="L143" s="20">
        <v>0</v>
      </c>
      <c r="M143" s="20">
        <v>0</v>
      </c>
      <c r="N143" s="20">
        <v>0</v>
      </c>
      <c r="O143" s="77">
        <v>0</v>
      </c>
    </row>
    <row r="144" spans="1:15">
      <c r="A144" s="68" t="s">
        <v>692</v>
      </c>
      <c r="B144" s="69" t="s">
        <v>693</v>
      </c>
      <c r="C144" s="70">
        <f t="shared" si="38"/>
        <v>55421</v>
      </c>
      <c r="D144" s="71">
        <f>SUM(D145:D147)</f>
        <v>3188</v>
      </c>
      <c r="E144" s="71">
        <f t="shared" ref="E144:O144" si="39">SUM(E145:E147)</f>
        <v>2442</v>
      </c>
      <c r="F144" s="71">
        <f t="shared" si="39"/>
        <v>11358</v>
      </c>
      <c r="G144" s="71">
        <f t="shared" si="39"/>
        <v>3139</v>
      </c>
      <c r="H144" s="71">
        <f t="shared" si="39"/>
        <v>3901</v>
      </c>
      <c r="I144" s="71">
        <f t="shared" si="39"/>
        <v>4312</v>
      </c>
      <c r="J144" s="71">
        <f t="shared" si="39"/>
        <v>3558</v>
      </c>
      <c r="K144" s="71">
        <f t="shared" si="39"/>
        <v>4224</v>
      </c>
      <c r="L144" s="71">
        <f t="shared" si="39"/>
        <v>3808</v>
      </c>
      <c r="M144" s="71">
        <f t="shared" si="39"/>
        <v>3684</v>
      </c>
      <c r="N144" s="71">
        <f t="shared" si="39"/>
        <v>6478</v>
      </c>
      <c r="O144" s="72">
        <f t="shared" si="39"/>
        <v>5329</v>
      </c>
    </row>
    <row r="145" spans="1:18">
      <c r="A145" s="73" t="s">
        <v>694</v>
      </c>
      <c r="B145" s="74" t="s">
        <v>695</v>
      </c>
      <c r="C145" s="82">
        <f t="shared" si="38"/>
        <v>38226</v>
      </c>
      <c r="D145" s="28">
        <v>1935</v>
      </c>
      <c r="E145" s="28">
        <v>1055</v>
      </c>
      <c r="F145" s="28">
        <v>9834</v>
      </c>
      <c r="G145" s="28">
        <v>1951</v>
      </c>
      <c r="H145" s="28">
        <v>2372</v>
      </c>
      <c r="I145" s="28">
        <v>3103</v>
      </c>
      <c r="J145" s="28">
        <v>2305</v>
      </c>
      <c r="K145" s="28">
        <v>2227</v>
      </c>
      <c r="L145" s="28">
        <v>1935</v>
      </c>
      <c r="M145" s="28">
        <v>1935</v>
      </c>
      <c r="N145" s="28">
        <v>5293</v>
      </c>
      <c r="O145" s="90">
        <v>4281</v>
      </c>
    </row>
    <row r="146" spans="1:18" hidden="1">
      <c r="A146" s="73" t="s">
        <v>696</v>
      </c>
      <c r="B146" s="74" t="s">
        <v>697</v>
      </c>
      <c r="C146" s="82">
        <f t="shared" si="38"/>
        <v>0</v>
      </c>
      <c r="D146" s="20">
        <v>0</v>
      </c>
      <c r="E146" s="20">
        <v>0</v>
      </c>
      <c r="F146" s="20">
        <v>0</v>
      </c>
      <c r="G146" s="20">
        <v>0</v>
      </c>
      <c r="H146" s="20">
        <v>0</v>
      </c>
      <c r="I146" s="20">
        <v>0</v>
      </c>
      <c r="J146" s="20">
        <v>0</v>
      </c>
      <c r="K146" s="20">
        <v>0</v>
      </c>
      <c r="L146" s="20">
        <v>0</v>
      </c>
      <c r="M146" s="20">
        <v>0</v>
      </c>
      <c r="N146" s="20">
        <v>0</v>
      </c>
      <c r="O146" s="77">
        <v>0</v>
      </c>
    </row>
    <row r="147" spans="1:18">
      <c r="A147" s="73" t="s">
        <v>698</v>
      </c>
      <c r="B147" s="74" t="s">
        <v>699</v>
      </c>
      <c r="C147" s="82">
        <f t="shared" si="38"/>
        <v>17195</v>
      </c>
      <c r="D147" s="20">
        <v>1253</v>
      </c>
      <c r="E147" s="20">
        <v>1387</v>
      </c>
      <c r="F147" s="20">
        <v>1524</v>
      </c>
      <c r="G147" s="20">
        <v>1188</v>
      </c>
      <c r="H147" s="20">
        <v>1529</v>
      </c>
      <c r="I147" s="20">
        <v>1209</v>
      </c>
      <c r="J147" s="20">
        <v>1253</v>
      </c>
      <c r="K147" s="20">
        <v>1997</v>
      </c>
      <c r="L147" s="20">
        <v>1873</v>
      </c>
      <c r="M147" s="20">
        <v>1749</v>
      </c>
      <c r="N147" s="20">
        <v>1185</v>
      </c>
      <c r="O147" s="77">
        <v>1048</v>
      </c>
    </row>
    <row r="148" spans="1:18">
      <c r="A148" s="68" t="s">
        <v>700</v>
      </c>
      <c r="B148" s="69" t="s">
        <v>701</v>
      </c>
      <c r="C148" s="70">
        <f t="shared" si="38"/>
        <v>882702</v>
      </c>
      <c r="D148" s="71">
        <f>SUM(D149:D151)</f>
        <v>87728</v>
      </c>
      <c r="E148" s="71">
        <f t="shared" ref="E148:O148" si="40">SUM(E149:E151)</f>
        <v>79473</v>
      </c>
      <c r="F148" s="71">
        <f t="shared" si="40"/>
        <v>91164</v>
      </c>
      <c r="G148" s="71">
        <f t="shared" si="40"/>
        <v>87503</v>
      </c>
      <c r="H148" s="71">
        <f t="shared" si="40"/>
        <v>72085</v>
      </c>
      <c r="I148" s="71">
        <f t="shared" si="40"/>
        <v>64955</v>
      </c>
      <c r="J148" s="71">
        <f t="shared" si="40"/>
        <v>74297</v>
      </c>
      <c r="K148" s="71">
        <f t="shared" si="40"/>
        <v>74493</v>
      </c>
      <c r="L148" s="71">
        <f t="shared" si="40"/>
        <v>70225</v>
      </c>
      <c r="M148" s="71">
        <f t="shared" si="40"/>
        <v>79580</v>
      </c>
      <c r="N148" s="71">
        <f t="shared" si="40"/>
        <v>62786</v>
      </c>
      <c r="O148" s="72">
        <f t="shared" si="40"/>
        <v>38413</v>
      </c>
    </row>
    <row r="149" spans="1:18" ht="20.399999999999999">
      <c r="A149" s="73" t="s">
        <v>702</v>
      </c>
      <c r="B149" s="74" t="s">
        <v>703</v>
      </c>
      <c r="C149" s="82">
        <f t="shared" si="38"/>
        <v>220551</v>
      </c>
      <c r="D149" s="20">
        <v>15829</v>
      </c>
      <c r="E149" s="20">
        <v>14516</v>
      </c>
      <c r="F149" s="20">
        <v>21992</v>
      </c>
      <c r="G149" s="20">
        <v>20978</v>
      </c>
      <c r="H149" s="20">
        <v>18739</v>
      </c>
      <c r="I149" s="20">
        <v>17733</v>
      </c>
      <c r="J149" s="20">
        <v>13465</v>
      </c>
      <c r="K149" s="20">
        <v>19216</v>
      </c>
      <c r="L149" s="20">
        <v>27006</v>
      </c>
      <c r="M149" s="20">
        <v>23313</v>
      </c>
      <c r="N149" s="20">
        <v>14720</v>
      </c>
      <c r="O149" s="77">
        <v>13044</v>
      </c>
    </row>
    <row r="150" spans="1:18">
      <c r="A150" s="73" t="s">
        <v>704</v>
      </c>
      <c r="B150" s="74" t="s">
        <v>705</v>
      </c>
      <c r="C150" s="82">
        <f t="shared" si="38"/>
        <v>662151</v>
      </c>
      <c r="D150" s="20">
        <v>71899</v>
      </c>
      <c r="E150" s="20">
        <v>64957</v>
      </c>
      <c r="F150" s="20">
        <v>69172</v>
      </c>
      <c r="G150" s="20">
        <v>66525</v>
      </c>
      <c r="H150" s="20">
        <v>53346</v>
      </c>
      <c r="I150" s="20">
        <v>47222</v>
      </c>
      <c r="J150" s="20">
        <v>60832</v>
      </c>
      <c r="K150" s="20">
        <v>55277</v>
      </c>
      <c r="L150" s="20">
        <v>43219</v>
      </c>
      <c r="M150" s="20">
        <v>56267</v>
      </c>
      <c r="N150" s="20">
        <v>48066</v>
      </c>
      <c r="O150" s="77">
        <v>25369</v>
      </c>
    </row>
    <row r="151" spans="1:18" hidden="1">
      <c r="A151" s="73" t="s">
        <v>706</v>
      </c>
      <c r="B151" s="74" t="s">
        <v>707</v>
      </c>
      <c r="C151" s="82">
        <f t="shared" si="38"/>
        <v>0</v>
      </c>
      <c r="D151" s="20">
        <v>0</v>
      </c>
      <c r="E151" s="20">
        <v>0</v>
      </c>
      <c r="F151" s="20">
        <v>0</v>
      </c>
      <c r="G151" s="20">
        <v>0</v>
      </c>
      <c r="H151" s="20">
        <v>0</v>
      </c>
      <c r="I151" s="20">
        <v>0</v>
      </c>
      <c r="J151" s="20">
        <v>0</v>
      </c>
      <c r="K151" s="20">
        <v>0</v>
      </c>
      <c r="L151" s="20">
        <v>0</v>
      </c>
      <c r="M151" s="20">
        <v>0</v>
      </c>
      <c r="N151" s="20">
        <v>0</v>
      </c>
      <c r="O151" s="77">
        <v>0</v>
      </c>
    </row>
    <row r="152" spans="1:18">
      <c r="A152" s="68" t="s">
        <v>708</v>
      </c>
      <c r="B152" s="69" t="s">
        <v>709</v>
      </c>
      <c r="C152" s="70">
        <f t="shared" si="38"/>
        <v>193882</v>
      </c>
      <c r="D152" s="71">
        <f>SUM(D153:D158)</f>
        <v>17664</v>
      </c>
      <c r="E152" s="71">
        <f t="shared" ref="E152:O152" si="41">SUM(E153:E158)</f>
        <v>7733</v>
      </c>
      <c r="F152" s="71">
        <f t="shared" si="41"/>
        <v>11696</v>
      </c>
      <c r="G152" s="71">
        <f t="shared" si="41"/>
        <v>15389</v>
      </c>
      <c r="H152" s="71">
        <f t="shared" si="41"/>
        <v>13541</v>
      </c>
      <c r="I152" s="71">
        <f t="shared" si="41"/>
        <v>14527</v>
      </c>
      <c r="J152" s="71">
        <f t="shared" si="41"/>
        <v>13675</v>
      </c>
      <c r="K152" s="71">
        <f t="shared" si="41"/>
        <v>13721</v>
      </c>
      <c r="L152" s="71">
        <f t="shared" si="41"/>
        <v>23106</v>
      </c>
      <c r="M152" s="71">
        <f t="shared" si="41"/>
        <v>15155</v>
      </c>
      <c r="N152" s="71">
        <f t="shared" si="41"/>
        <v>37756</v>
      </c>
      <c r="O152" s="72">
        <f t="shared" si="41"/>
        <v>9919</v>
      </c>
    </row>
    <row r="153" spans="1:18">
      <c r="A153" s="73" t="s">
        <v>710</v>
      </c>
      <c r="B153" s="74" t="s">
        <v>711</v>
      </c>
      <c r="C153" s="82">
        <f t="shared" si="38"/>
        <v>11797</v>
      </c>
      <c r="D153" s="20">
        <v>1217</v>
      </c>
      <c r="E153" s="20">
        <v>1033</v>
      </c>
      <c r="F153" s="20">
        <v>1240</v>
      </c>
      <c r="G153" s="20">
        <v>963</v>
      </c>
      <c r="H153" s="20">
        <v>930</v>
      </c>
      <c r="I153" s="20">
        <v>960</v>
      </c>
      <c r="J153" s="20">
        <v>886</v>
      </c>
      <c r="K153" s="20">
        <v>960</v>
      </c>
      <c r="L153" s="20">
        <v>873</v>
      </c>
      <c r="M153" s="20">
        <v>866</v>
      </c>
      <c r="N153" s="20">
        <v>902</v>
      </c>
      <c r="O153" s="77">
        <v>967</v>
      </c>
      <c r="P153" s="4"/>
      <c r="Q153" s="152"/>
      <c r="R153" s="158"/>
    </row>
    <row r="154" spans="1:18">
      <c r="A154" s="73" t="s">
        <v>712</v>
      </c>
      <c r="B154" s="74" t="s">
        <v>713</v>
      </c>
      <c r="C154" s="82">
        <f t="shared" si="38"/>
        <v>117861</v>
      </c>
      <c r="D154" s="20">
        <v>12955</v>
      </c>
      <c r="E154" s="20">
        <v>4141</v>
      </c>
      <c r="F154" s="20">
        <v>6445</v>
      </c>
      <c r="G154" s="20">
        <v>9930</v>
      </c>
      <c r="H154" s="20">
        <v>9728</v>
      </c>
      <c r="I154" s="20">
        <v>9393</v>
      </c>
      <c r="J154" s="20">
        <v>9938</v>
      </c>
      <c r="K154" s="20">
        <v>8750</v>
      </c>
      <c r="L154" s="20">
        <v>19671</v>
      </c>
      <c r="M154" s="20">
        <v>11567</v>
      </c>
      <c r="N154" s="20">
        <v>8489</v>
      </c>
      <c r="O154" s="77">
        <v>6854</v>
      </c>
      <c r="P154" s="4"/>
      <c r="Q154" s="152"/>
      <c r="R154" s="158"/>
    </row>
    <row r="155" spans="1:18" hidden="1">
      <c r="A155" s="73" t="s">
        <v>714</v>
      </c>
      <c r="B155" s="74" t="s">
        <v>715</v>
      </c>
      <c r="C155" s="82">
        <f t="shared" si="38"/>
        <v>0</v>
      </c>
      <c r="D155" s="20">
        <v>0</v>
      </c>
      <c r="E155" s="20">
        <v>0</v>
      </c>
      <c r="F155" s="20">
        <v>0</v>
      </c>
      <c r="G155" s="20">
        <v>0</v>
      </c>
      <c r="H155" s="20">
        <v>0</v>
      </c>
      <c r="I155" s="20">
        <v>0</v>
      </c>
      <c r="J155" s="20">
        <v>0</v>
      </c>
      <c r="K155" s="20">
        <v>0</v>
      </c>
      <c r="L155" s="20">
        <v>0</v>
      </c>
      <c r="M155" s="20">
        <v>0</v>
      </c>
      <c r="N155" s="20">
        <v>0</v>
      </c>
      <c r="O155" s="77">
        <v>0</v>
      </c>
    </row>
    <row r="156" spans="1:18" hidden="1">
      <c r="A156" s="73" t="s">
        <v>716</v>
      </c>
      <c r="B156" s="74" t="s">
        <v>717</v>
      </c>
      <c r="C156" s="82">
        <f t="shared" si="38"/>
        <v>0</v>
      </c>
      <c r="D156" s="20">
        <v>0</v>
      </c>
      <c r="E156" s="20">
        <v>0</v>
      </c>
      <c r="F156" s="20">
        <v>0</v>
      </c>
      <c r="G156" s="20">
        <v>0</v>
      </c>
      <c r="H156" s="20">
        <v>0</v>
      </c>
      <c r="I156" s="20">
        <v>0</v>
      </c>
      <c r="J156" s="20">
        <v>0</v>
      </c>
      <c r="K156" s="20">
        <v>0</v>
      </c>
      <c r="L156" s="20">
        <v>0</v>
      </c>
      <c r="M156" s="20">
        <v>0</v>
      </c>
      <c r="N156" s="20">
        <v>0</v>
      </c>
      <c r="O156" s="77">
        <v>0</v>
      </c>
    </row>
    <row r="157" spans="1:18" hidden="1">
      <c r="A157" s="73" t="s">
        <v>718</v>
      </c>
      <c r="B157" s="74" t="s">
        <v>719</v>
      </c>
      <c r="C157" s="82">
        <f t="shared" si="38"/>
        <v>0</v>
      </c>
      <c r="D157" s="20">
        <v>0</v>
      </c>
      <c r="E157" s="20">
        <v>0</v>
      </c>
      <c r="F157" s="20">
        <v>0</v>
      </c>
      <c r="G157" s="20">
        <v>0</v>
      </c>
      <c r="H157" s="20">
        <v>0</v>
      </c>
      <c r="I157" s="20">
        <v>0</v>
      </c>
      <c r="J157" s="20">
        <v>0</v>
      </c>
      <c r="K157" s="20">
        <v>0</v>
      </c>
      <c r="L157" s="20">
        <v>0</v>
      </c>
      <c r="M157" s="20">
        <v>0</v>
      </c>
      <c r="N157" s="20">
        <v>0</v>
      </c>
      <c r="O157" s="77">
        <v>0</v>
      </c>
    </row>
    <row r="158" spans="1:18">
      <c r="A158" s="73" t="s">
        <v>720</v>
      </c>
      <c r="B158" s="74" t="s">
        <v>721</v>
      </c>
      <c r="C158" s="82">
        <f t="shared" si="38"/>
        <v>64224</v>
      </c>
      <c r="D158" s="20">
        <v>3492</v>
      </c>
      <c r="E158" s="20">
        <v>2559</v>
      </c>
      <c r="F158" s="20">
        <v>4011</v>
      </c>
      <c r="G158" s="20">
        <v>4496</v>
      </c>
      <c r="H158" s="20">
        <v>2883</v>
      </c>
      <c r="I158" s="20">
        <v>4174</v>
      </c>
      <c r="J158" s="20">
        <v>2851</v>
      </c>
      <c r="K158" s="20">
        <v>4011</v>
      </c>
      <c r="L158" s="20">
        <v>2562</v>
      </c>
      <c r="M158" s="20">
        <v>2722</v>
      </c>
      <c r="N158" s="20">
        <v>28365</v>
      </c>
      <c r="O158" s="77">
        <v>2098</v>
      </c>
      <c r="P158" s="4"/>
      <c r="Q158" s="152"/>
      <c r="R158" s="158"/>
    </row>
    <row r="159" spans="1:18">
      <c r="A159" s="63">
        <v>4.4000000000000004</v>
      </c>
      <c r="B159" s="89" t="s">
        <v>722</v>
      </c>
      <c r="C159" s="65">
        <f t="shared" si="38"/>
        <v>2232620</v>
      </c>
      <c r="D159" s="66">
        <f t="shared" ref="D159:O159" si="42">D160</f>
        <v>186546</v>
      </c>
      <c r="E159" s="66">
        <f t="shared" si="42"/>
        <v>209269</v>
      </c>
      <c r="F159" s="66">
        <f t="shared" si="42"/>
        <v>196502</v>
      </c>
      <c r="G159" s="66">
        <f t="shared" si="42"/>
        <v>179796</v>
      </c>
      <c r="H159" s="66">
        <f t="shared" si="42"/>
        <v>179744</v>
      </c>
      <c r="I159" s="66">
        <f t="shared" si="42"/>
        <v>204146</v>
      </c>
      <c r="J159" s="66">
        <f t="shared" si="42"/>
        <v>214773</v>
      </c>
      <c r="K159" s="66">
        <f t="shared" si="42"/>
        <v>201303</v>
      </c>
      <c r="L159" s="66">
        <f t="shared" si="42"/>
        <v>186791</v>
      </c>
      <c r="M159" s="66">
        <f t="shared" si="42"/>
        <v>178418</v>
      </c>
      <c r="N159" s="66">
        <f t="shared" si="42"/>
        <v>193528</v>
      </c>
      <c r="O159" s="67">
        <f t="shared" si="42"/>
        <v>101804</v>
      </c>
    </row>
    <row r="160" spans="1:18">
      <c r="A160" s="68" t="s">
        <v>723</v>
      </c>
      <c r="B160" s="69" t="s">
        <v>724</v>
      </c>
      <c r="C160" s="70">
        <f t="shared" si="38"/>
        <v>2232620</v>
      </c>
      <c r="D160" s="71">
        <f t="shared" ref="D160:O160" si="43">SUM(D161:D165)</f>
        <v>186546</v>
      </c>
      <c r="E160" s="71">
        <f t="shared" si="43"/>
        <v>209269</v>
      </c>
      <c r="F160" s="71">
        <f t="shared" si="43"/>
        <v>196502</v>
      </c>
      <c r="G160" s="71">
        <f t="shared" si="43"/>
        <v>179796</v>
      </c>
      <c r="H160" s="71">
        <f t="shared" si="43"/>
        <v>179744</v>
      </c>
      <c r="I160" s="71">
        <f t="shared" si="43"/>
        <v>204146</v>
      </c>
      <c r="J160" s="71">
        <f t="shared" si="43"/>
        <v>214773</v>
      </c>
      <c r="K160" s="71">
        <f t="shared" si="43"/>
        <v>201303</v>
      </c>
      <c r="L160" s="71">
        <f t="shared" si="43"/>
        <v>186791</v>
      </c>
      <c r="M160" s="71">
        <f t="shared" si="43"/>
        <v>178418</v>
      </c>
      <c r="N160" s="71">
        <f t="shared" si="43"/>
        <v>193528</v>
      </c>
      <c r="O160" s="72">
        <f t="shared" si="43"/>
        <v>101804</v>
      </c>
    </row>
    <row r="161" spans="1:18" hidden="1">
      <c r="A161" s="73" t="s">
        <v>725</v>
      </c>
      <c r="B161" s="98" t="s">
        <v>726</v>
      </c>
      <c r="C161" s="82">
        <f t="shared" si="38"/>
        <v>0</v>
      </c>
      <c r="D161" s="20">
        <v>0</v>
      </c>
      <c r="E161" s="20">
        <v>0</v>
      </c>
      <c r="F161" s="20">
        <v>0</v>
      </c>
      <c r="G161" s="20">
        <v>0</v>
      </c>
      <c r="H161" s="20">
        <v>0</v>
      </c>
      <c r="I161" s="20">
        <v>0</v>
      </c>
      <c r="J161" s="20">
        <v>0</v>
      </c>
      <c r="K161" s="20">
        <v>0</v>
      </c>
      <c r="L161" s="20">
        <v>0</v>
      </c>
      <c r="M161" s="20">
        <v>0</v>
      </c>
      <c r="N161" s="20">
        <v>0</v>
      </c>
      <c r="O161" s="77">
        <v>0</v>
      </c>
    </row>
    <row r="162" spans="1:18" hidden="1">
      <c r="A162" s="73" t="s">
        <v>727</v>
      </c>
      <c r="B162" s="98" t="s">
        <v>728</v>
      </c>
      <c r="C162" s="82">
        <f t="shared" si="38"/>
        <v>0</v>
      </c>
      <c r="D162" s="20">
        <v>0</v>
      </c>
      <c r="E162" s="20">
        <v>0</v>
      </c>
      <c r="F162" s="20">
        <v>0</v>
      </c>
      <c r="G162" s="20">
        <v>0</v>
      </c>
      <c r="H162" s="20">
        <v>0</v>
      </c>
      <c r="I162" s="20">
        <v>0</v>
      </c>
      <c r="J162" s="20">
        <v>0</v>
      </c>
      <c r="K162" s="20">
        <v>0</v>
      </c>
      <c r="L162" s="20">
        <v>0</v>
      </c>
      <c r="M162" s="20">
        <v>0</v>
      </c>
      <c r="N162" s="20">
        <v>0</v>
      </c>
      <c r="O162" s="77">
        <v>0</v>
      </c>
    </row>
    <row r="163" spans="1:18" hidden="1">
      <c r="A163" s="73" t="s">
        <v>729</v>
      </c>
      <c r="B163" s="98" t="s">
        <v>730</v>
      </c>
      <c r="C163" s="82">
        <f t="shared" si="38"/>
        <v>0</v>
      </c>
      <c r="D163" s="20">
        <v>0</v>
      </c>
      <c r="E163" s="20">
        <v>0</v>
      </c>
      <c r="F163" s="20">
        <v>0</v>
      </c>
      <c r="G163" s="20">
        <v>0</v>
      </c>
      <c r="H163" s="20">
        <v>0</v>
      </c>
      <c r="I163" s="20">
        <v>0</v>
      </c>
      <c r="J163" s="20">
        <v>0</v>
      </c>
      <c r="K163" s="20">
        <v>0</v>
      </c>
      <c r="L163" s="20">
        <v>0</v>
      </c>
      <c r="M163" s="20">
        <v>0</v>
      </c>
      <c r="N163" s="20">
        <v>0</v>
      </c>
      <c r="O163" s="77">
        <v>0</v>
      </c>
    </row>
    <row r="164" spans="1:18">
      <c r="A164" s="73" t="s">
        <v>731</v>
      </c>
      <c r="B164" s="98" t="s">
        <v>732</v>
      </c>
      <c r="C164" s="82">
        <f t="shared" si="38"/>
        <v>47301</v>
      </c>
      <c r="D164" s="20">
        <v>3401</v>
      </c>
      <c r="E164" s="20">
        <v>6894</v>
      </c>
      <c r="F164" s="20">
        <v>6787</v>
      </c>
      <c r="G164" s="20">
        <v>5390</v>
      </c>
      <c r="H164" s="20">
        <v>2862</v>
      </c>
      <c r="I164" s="20">
        <v>5800</v>
      </c>
      <c r="J164" s="20">
        <v>3110</v>
      </c>
      <c r="K164" s="20">
        <v>2430</v>
      </c>
      <c r="L164" s="20">
        <v>3739</v>
      </c>
      <c r="M164" s="20">
        <v>1979</v>
      </c>
      <c r="N164" s="20">
        <v>2387</v>
      </c>
      <c r="O164" s="77">
        <v>2522</v>
      </c>
      <c r="P164" s="4"/>
      <c r="Q164" s="152"/>
      <c r="R164" s="158"/>
    </row>
    <row r="165" spans="1:18">
      <c r="A165" s="73" t="s">
        <v>733</v>
      </c>
      <c r="B165" s="98" t="s">
        <v>734</v>
      </c>
      <c r="C165" s="82">
        <f>SUM(D165:O165)</f>
        <v>2185319</v>
      </c>
      <c r="D165" s="28">
        <v>183145</v>
      </c>
      <c r="E165" s="28">
        <v>202375</v>
      </c>
      <c r="F165" s="28">
        <v>189715</v>
      </c>
      <c r="G165" s="28">
        <v>174406</v>
      </c>
      <c r="H165" s="28">
        <v>176882</v>
      </c>
      <c r="I165" s="28">
        <v>198346</v>
      </c>
      <c r="J165" s="28">
        <v>211663</v>
      </c>
      <c r="K165" s="28">
        <v>198873</v>
      </c>
      <c r="L165" s="28">
        <v>183052</v>
      </c>
      <c r="M165" s="28">
        <v>176439</v>
      </c>
      <c r="N165" s="28">
        <v>191141</v>
      </c>
      <c r="O165" s="90">
        <v>99282</v>
      </c>
      <c r="P165" s="4"/>
      <c r="Q165" s="152"/>
      <c r="R165" s="158"/>
    </row>
    <row r="166" spans="1:18">
      <c r="A166" s="63">
        <v>4.5</v>
      </c>
      <c r="B166" s="64" t="s">
        <v>735</v>
      </c>
      <c r="C166" s="65">
        <f t="shared" si="38"/>
        <v>296272</v>
      </c>
      <c r="D166" s="66">
        <f>D167+D169+D171+D173+D177</f>
        <v>31057</v>
      </c>
      <c r="E166" s="66">
        <f t="shared" ref="E166:O166" si="44">E167+E169+E171+E173+E177</f>
        <v>30415</v>
      </c>
      <c r="F166" s="66">
        <f t="shared" si="44"/>
        <v>49986</v>
      </c>
      <c r="G166" s="66">
        <f t="shared" si="44"/>
        <v>16206</v>
      </c>
      <c r="H166" s="66">
        <f t="shared" si="44"/>
        <v>12779</v>
      </c>
      <c r="I166" s="66">
        <f t="shared" si="44"/>
        <v>35553</v>
      </c>
      <c r="J166" s="66">
        <f t="shared" si="44"/>
        <v>24363</v>
      </c>
      <c r="K166" s="66">
        <f t="shared" si="44"/>
        <v>17472</v>
      </c>
      <c r="L166" s="66">
        <f t="shared" si="44"/>
        <v>17430</v>
      </c>
      <c r="M166" s="66">
        <f t="shared" si="44"/>
        <v>39530</v>
      </c>
      <c r="N166" s="66">
        <f t="shared" si="44"/>
        <v>11178</v>
      </c>
      <c r="O166" s="67">
        <f t="shared" si="44"/>
        <v>10303</v>
      </c>
    </row>
    <row r="167" spans="1:18">
      <c r="A167" s="68" t="s">
        <v>736</v>
      </c>
      <c r="B167" s="69" t="s">
        <v>482</v>
      </c>
      <c r="C167" s="70">
        <f t="shared" si="38"/>
        <v>99931</v>
      </c>
      <c r="D167" s="71">
        <f t="shared" ref="D167:O167" si="45">SUM(D168)</f>
        <v>18367</v>
      </c>
      <c r="E167" s="71">
        <f t="shared" si="45"/>
        <v>18168</v>
      </c>
      <c r="F167" s="71">
        <f t="shared" si="45"/>
        <v>13183</v>
      </c>
      <c r="G167" s="71">
        <f t="shared" si="45"/>
        <v>10578</v>
      </c>
      <c r="H167" s="71">
        <f t="shared" si="45"/>
        <v>5246</v>
      </c>
      <c r="I167" s="71">
        <f t="shared" si="45"/>
        <v>3599</v>
      </c>
      <c r="J167" s="71">
        <f t="shared" si="45"/>
        <v>4354</v>
      </c>
      <c r="K167" s="71">
        <f t="shared" si="45"/>
        <v>4387</v>
      </c>
      <c r="L167" s="71">
        <f t="shared" si="45"/>
        <v>4551</v>
      </c>
      <c r="M167" s="71">
        <f t="shared" si="45"/>
        <v>9251</v>
      </c>
      <c r="N167" s="71">
        <f t="shared" si="45"/>
        <v>4635</v>
      </c>
      <c r="O167" s="72">
        <f t="shared" si="45"/>
        <v>3612</v>
      </c>
    </row>
    <row r="168" spans="1:18">
      <c r="A168" s="73" t="s">
        <v>737</v>
      </c>
      <c r="B168" s="74" t="s">
        <v>484</v>
      </c>
      <c r="C168" s="82">
        <f t="shared" si="38"/>
        <v>99931</v>
      </c>
      <c r="D168" s="28">
        <v>18367</v>
      </c>
      <c r="E168" s="28">
        <v>18168</v>
      </c>
      <c r="F168" s="28">
        <v>13183</v>
      </c>
      <c r="G168" s="28">
        <v>10578</v>
      </c>
      <c r="H168" s="28">
        <v>5246</v>
      </c>
      <c r="I168" s="28">
        <v>3599</v>
      </c>
      <c r="J168" s="28">
        <v>4354</v>
      </c>
      <c r="K168" s="28">
        <v>4387</v>
      </c>
      <c r="L168" s="28">
        <v>4551</v>
      </c>
      <c r="M168" s="28">
        <v>9251</v>
      </c>
      <c r="N168" s="28">
        <v>4635</v>
      </c>
      <c r="O168" s="90">
        <v>3612</v>
      </c>
      <c r="P168" s="4"/>
      <c r="Q168" s="152"/>
      <c r="R168" s="158"/>
    </row>
    <row r="169" spans="1:18">
      <c r="A169" s="68" t="s">
        <v>738</v>
      </c>
      <c r="B169" s="69" t="s">
        <v>486</v>
      </c>
      <c r="C169" s="70">
        <f t="shared" si="38"/>
        <v>196341</v>
      </c>
      <c r="D169" s="71">
        <f t="shared" ref="D169:O169" si="46">SUM(D170)</f>
        <v>12690</v>
      </c>
      <c r="E169" s="71">
        <f t="shared" si="46"/>
        <v>12247</v>
      </c>
      <c r="F169" s="71">
        <f t="shared" si="46"/>
        <v>36803</v>
      </c>
      <c r="G169" s="71">
        <f t="shared" si="46"/>
        <v>5628</v>
      </c>
      <c r="H169" s="71">
        <f t="shared" si="46"/>
        <v>7533</v>
      </c>
      <c r="I169" s="71">
        <f t="shared" si="46"/>
        <v>31954</v>
      </c>
      <c r="J169" s="71">
        <f t="shared" si="46"/>
        <v>20009</v>
      </c>
      <c r="K169" s="71">
        <f t="shared" si="46"/>
        <v>13085</v>
      </c>
      <c r="L169" s="71">
        <f>SUM(L170)</f>
        <v>12879</v>
      </c>
      <c r="M169" s="71">
        <f t="shared" si="46"/>
        <v>30279</v>
      </c>
      <c r="N169" s="71">
        <f t="shared" si="46"/>
        <v>6543</v>
      </c>
      <c r="O169" s="72">
        <f t="shared" si="46"/>
        <v>6691</v>
      </c>
      <c r="Q169" s="152"/>
    </row>
    <row r="170" spans="1:18">
      <c r="A170" s="73" t="s">
        <v>739</v>
      </c>
      <c r="B170" s="74" t="s">
        <v>488</v>
      </c>
      <c r="C170" s="82">
        <f>SUM(D170:O170)</f>
        <v>196341</v>
      </c>
      <c r="D170" s="20">
        <v>12690</v>
      </c>
      <c r="E170" s="28">
        <v>12247</v>
      </c>
      <c r="F170" s="28">
        <v>36803</v>
      </c>
      <c r="G170" s="28">
        <v>5628</v>
      </c>
      <c r="H170" s="28">
        <v>7533</v>
      </c>
      <c r="I170" s="28">
        <v>31954</v>
      </c>
      <c r="J170" s="28">
        <v>20009</v>
      </c>
      <c r="K170" s="28">
        <v>13085</v>
      </c>
      <c r="L170" s="28">
        <v>12879</v>
      </c>
      <c r="M170" s="28">
        <v>30279</v>
      </c>
      <c r="N170" s="28">
        <v>6543</v>
      </c>
      <c r="O170" s="90">
        <v>6691</v>
      </c>
      <c r="P170" s="4"/>
      <c r="Q170" s="152"/>
      <c r="R170" s="158"/>
    </row>
    <row r="171" spans="1:18" hidden="1">
      <c r="A171" s="68" t="s">
        <v>740</v>
      </c>
      <c r="B171" s="69" t="s">
        <v>490</v>
      </c>
      <c r="C171" s="70">
        <f t="shared" si="38"/>
        <v>0</v>
      </c>
      <c r="D171" s="71">
        <f>SUM(D172)</f>
        <v>0</v>
      </c>
      <c r="E171" s="71">
        <f t="shared" ref="E171:O171" si="47">SUM(E172)</f>
        <v>0</v>
      </c>
      <c r="F171" s="71">
        <f t="shared" si="47"/>
        <v>0</v>
      </c>
      <c r="G171" s="71">
        <f t="shared" si="47"/>
        <v>0</v>
      </c>
      <c r="H171" s="71">
        <f t="shared" si="47"/>
        <v>0</v>
      </c>
      <c r="I171" s="71">
        <f t="shared" si="47"/>
        <v>0</v>
      </c>
      <c r="J171" s="71">
        <f t="shared" si="47"/>
        <v>0</v>
      </c>
      <c r="K171" s="71">
        <f t="shared" si="47"/>
        <v>0</v>
      </c>
      <c r="L171" s="71">
        <f t="shared" si="47"/>
        <v>0</v>
      </c>
      <c r="M171" s="71">
        <f t="shared" si="47"/>
        <v>0</v>
      </c>
      <c r="N171" s="71">
        <f t="shared" si="47"/>
        <v>0</v>
      </c>
      <c r="O171" s="72">
        <f t="shared" si="47"/>
        <v>0</v>
      </c>
    </row>
    <row r="172" spans="1:18" hidden="1">
      <c r="A172" s="73" t="s">
        <v>741</v>
      </c>
      <c r="B172" s="74" t="s">
        <v>492</v>
      </c>
      <c r="C172" s="99">
        <f t="shared" si="38"/>
        <v>0</v>
      </c>
      <c r="D172" s="20">
        <v>0</v>
      </c>
      <c r="E172" s="20">
        <v>0</v>
      </c>
      <c r="F172" s="20">
        <v>0</v>
      </c>
      <c r="G172" s="20">
        <v>0</v>
      </c>
      <c r="H172" s="20">
        <v>0</v>
      </c>
      <c r="I172" s="20">
        <v>0</v>
      </c>
      <c r="J172" s="20">
        <v>0</v>
      </c>
      <c r="K172" s="20">
        <v>0</v>
      </c>
      <c r="L172" s="20">
        <v>0</v>
      </c>
      <c r="M172" s="20">
        <v>0</v>
      </c>
      <c r="N172" s="20">
        <v>0</v>
      </c>
      <c r="O172" s="77">
        <v>0</v>
      </c>
    </row>
    <row r="173" spans="1:18" hidden="1">
      <c r="A173" s="68" t="s">
        <v>742</v>
      </c>
      <c r="B173" s="69" t="s">
        <v>494</v>
      </c>
      <c r="C173" s="70">
        <f t="shared" si="38"/>
        <v>0</v>
      </c>
      <c r="D173" s="71">
        <f>SUM(D174:D176)</f>
        <v>0</v>
      </c>
      <c r="E173" s="71">
        <f t="shared" ref="E173:O173" si="48">SUM(E174:E176)</f>
        <v>0</v>
      </c>
      <c r="F173" s="71">
        <f t="shared" si="48"/>
        <v>0</v>
      </c>
      <c r="G173" s="71">
        <f t="shared" si="48"/>
        <v>0</v>
      </c>
      <c r="H173" s="71">
        <f t="shared" si="48"/>
        <v>0</v>
      </c>
      <c r="I173" s="71">
        <f t="shared" si="48"/>
        <v>0</v>
      </c>
      <c r="J173" s="71">
        <f t="shared" si="48"/>
        <v>0</v>
      </c>
      <c r="K173" s="71">
        <f t="shared" si="48"/>
        <v>0</v>
      </c>
      <c r="L173" s="71">
        <f t="shared" si="48"/>
        <v>0</v>
      </c>
      <c r="M173" s="71">
        <f t="shared" si="48"/>
        <v>0</v>
      </c>
      <c r="N173" s="71">
        <f t="shared" si="48"/>
        <v>0</v>
      </c>
      <c r="O173" s="72">
        <f t="shared" si="48"/>
        <v>0</v>
      </c>
    </row>
    <row r="174" spans="1:18" hidden="1">
      <c r="A174" s="73" t="s">
        <v>743</v>
      </c>
      <c r="B174" s="74" t="s">
        <v>496</v>
      </c>
      <c r="C174" s="82">
        <f t="shared" si="38"/>
        <v>0</v>
      </c>
      <c r="D174" s="20">
        <v>0</v>
      </c>
      <c r="E174" s="20">
        <v>0</v>
      </c>
      <c r="F174" s="20">
        <v>0</v>
      </c>
      <c r="G174" s="20">
        <v>0</v>
      </c>
      <c r="H174" s="20">
        <v>0</v>
      </c>
      <c r="I174" s="20">
        <v>0</v>
      </c>
      <c r="J174" s="20">
        <v>0</v>
      </c>
      <c r="K174" s="20">
        <v>0</v>
      </c>
      <c r="L174" s="20">
        <v>0</v>
      </c>
      <c r="M174" s="20">
        <v>0</v>
      </c>
      <c r="N174" s="20">
        <v>0</v>
      </c>
      <c r="O174" s="77">
        <v>0</v>
      </c>
    </row>
    <row r="175" spans="1:18" hidden="1">
      <c r="A175" s="73" t="s">
        <v>744</v>
      </c>
      <c r="B175" s="74" t="s">
        <v>498</v>
      </c>
      <c r="C175" s="82">
        <f t="shared" si="38"/>
        <v>0</v>
      </c>
      <c r="D175" s="20">
        <v>0</v>
      </c>
      <c r="E175" s="20">
        <v>0</v>
      </c>
      <c r="F175" s="20">
        <v>0</v>
      </c>
      <c r="G175" s="20">
        <v>0</v>
      </c>
      <c r="H175" s="20">
        <v>0</v>
      </c>
      <c r="I175" s="20">
        <v>0</v>
      </c>
      <c r="J175" s="20">
        <v>0</v>
      </c>
      <c r="K175" s="20">
        <v>0</v>
      </c>
      <c r="L175" s="20">
        <v>0</v>
      </c>
      <c r="M175" s="20">
        <v>0</v>
      </c>
      <c r="N175" s="20">
        <v>0</v>
      </c>
      <c r="O175" s="77">
        <v>0</v>
      </c>
    </row>
    <row r="176" spans="1:18" hidden="1">
      <c r="A176" s="73" t="s">
        <v>745</v>
      </c>
      <c r="B176" s="74" t="s">
        <v>500</v>
      </c>
      <c r="C176" s="82">
        <f t="shared" si="38"/>
        <v>0</v>
      </c>
      <c r="D176" s="20">
        <v>0</v>
      </c>
      <c r="E176" s="20">
        <v>0</v>
      </c>
      <c r="F176" s="20">
        <v>0</v>
      </c>
      <c r="G176" s="20">
        <v>0</v>
      </c>
      <c r="H176" s="20">
        <v>0</v>
      </c>
      <c r="I176" s="20">
        <v>0</v>
      </c>
      <c r="J176" s="20">
        <v>0</v>
      </c>
      <c r="K176" s="20">
        <v>0</v>
      </c>
      <c r="L176" s="20">
        <v>0</v>
      </c>
      <c r="M176" s="20">
        <v>0</v>
      </c>
      <c r="N176" s="20">
        <v>0</v>
      </c>
      <c r="O176" s="77">
        <v>0</v>
      </c>
    </row>
    <row r="177" spans="1:15" hidden="1">
      <c r="A177" s="68" t="s">
        <v>746</v>
      </c>
      <c r="B177" s="69" t="s">
        <v>502</v>
      </c>
      <c r="C177" s="70">
        <f t="shared" si="38"/>
        <v>0</v>
      </c>
      <c r="D177" s="71">
        <f t="shared" ref="D177:O177" si="49">SUM(D178)</f>
        <v>0</v>
      </c>
      <c r="E177" s="71">
        <f t="shared" si="49"/>
        <v>0</v>
      </c>
      <c r="F177" s="71">
        <f t="shared" si="49"/>
        <v>0</v>
      </c>
      <c r="G177" s="71">
        <f t="shared" si="49"/>
        <v>0</v>
      </c>
      <c r="H177" s="71">
        <f t="shared" si="49"/>
        <v>0</v>
      </c>
      <c r="I177" s="71">
        <f t="shared" si="49"/>
        <v>0</v>
      </c>
      <c r="J177" s="71">
        <f t="shared" si="49"/>
        <v>0</v>
      </c>
      <c r="K177" s="71">
        <f t="shared" si="49"/>
        <v>0</v>
      </c>
      <c r="L177" s="71">
        <f t="shared" si="49"/>
        <v>0</v>
      </c>
      <c r="M177" s="71">
        <f t="shared" si="49"/>
        <v>0</v>
      </c>
      <c r="N177" s="71">
        <f t="shared" si="49"/>
        <v>0</v>
      </c>
      <c r="O177" s="72">
        <f t="shared" si="49"/>
        <v>0</v>
      </c>
    </row>
    <row r="178" spans="1:15" hidden="1">
      <c r="A178" s="73" t="s">
        <v>747</v>
      </c>
      <c r="B178" s="74" t="s">
        <v>504</v>
      </c>
      <c r="C178" s="82">
        <f t="shared" si="38"/>
        <v>0</v>
      </c>
      <c r="D178" s="20">
        <v>0</v>
      </c>
      <c r="E178" s="20">
        <v>0</v>
      </c>
      <c r="F178" s="20">
        <v>0</v>
      </c>
      <c r="G178" s="20">
        <v>0</v>
      </c>
      <c r="H178" s="20">
        <v>0</v>
      </c>
      <c r="I178" s="20">
        <v>0</v>
      </c>
      <c r="J178" s="20">
        <v>0</v>
      </c>
      <c r="K178" s="20">
        <v>0</v>
      </c>
      <c r="L178" s="20">
        <v>0</v>
      </c>
      <c r="M178" s="20">
        <v>0</v>
      </c>
      <c r="N178" s="20">
        <v>0</v>
      </c>
      <c r="O178" s="77">
        <v>0</v>
      </c>
    </row>
    <row r="179" spans="1:15">
      <c r="A179" s="58">
        <v>5</v>
      </c>
      <c r="B179" s="83" t="s">
        <v>748</v>
      </c>
      <c r="C179" s="84">
        <f t="shared" si="38"/>
        <v>377627</v>
      </c>
      <c r="D179" s="60">
        <f>D180+D202+D205</f>
        <v>9947</v>
      </c>
      <c r="E179" s="61">
        <f t="shared" ref="E179:O179" si="50">E180+E202+E205</f>
        <v>56400</v>
      </c>
      <c r="F179" s="61">
        <f t="shared" si="50"/>
        <v>108831</v>
      </c>
      <c r="G179" s="61">
        <f t="shared" si="50"/>
        <v>77826</v>
      </c>
      <c r="H179" s="61">
        <f t="shared" si="50"/>
        <v>23731</v>
      </c>
      <c r="I179" s="61">
        <f t="shared" si="50"/>
        <v>17363</v>
      </c>
      <c r="J179" s="61">
        <f t="shared" si="50"/>
        <v>20148</v>
      </c>
      <c r="K179" s="61">
        <f t="shared" si="50"/>
        <v>11018</v>
      </c>
      <c r="L179" s="61">
        <f t="shared" si="50"/>
        <v>18739</v>
      </c>
      <c r="M179" s="61">
        <f t="shared" si="50"/>
        <v>19555</v>
      </c>
      <c r="N179" s="61">
        <f t="shared" si="50"/>
        <v>7979</v>
      </c>
      <c r="O179" s="62">
        <f t="shared" si="50"/>
        <v>6090</v>
      </c>
    </row>
    <row r="180" spans="1:15">
      <c r="A180" s="63">
        <v>5.0999999999999996</v>
      </c>
      <c r="B180" s="89" t="s">
        <v>749</v>
      </c>
      <c r="C180" s="65">
        <f t="shared" si="38"/>
        <v>377627</v>
      </c>
      <c r="D180" s="66">
        <f>D181+D187+D192</f>
        <v>9947</v>
      </c>
      <c r="E180" s="66">
        <f t="shared" ref="E180:O180" si="51">E181+E187+E192</f>
        <v>56400</v>
      </c>
      <c r="F180" s="66">
        <f t="shared" si="51"/>
        <v>108831</v>
      </c>
      <c r="G180" s="66">
        <f t="shared" si="51"/>
        <v>77826</v>
      </c>
      <c r="H180" s="66">
        <f t="shared" si="51"/>
        <v>23731</v>
      </c>
      <c r="I180" s="66">
        <f t="shared" si="51"/>
        <v>17363</v>
      </c>
      <c r="J180" s="66">
        <f t="shared" si="51"/>
        <v>20148</v>
      </c>
      <c r="K180" s="66">
        <f t="shared" si="51"/>
        <v>11018</v>
      </c>
      <c r="L180" s="66">
        <f t="shared" si="51"/>
        <v>18739</v>
      </c>
      <c r="M180" s="66">
        <f t="shared" si="51"/>
        <v>19555</v>
      </c>
      <c r="N180" s="66">
        <f t="shared" si="51"/>
        <v>7979</v>
      </c>
      <c r="O180" s="67">
        <f t="shared" si="51"/>
        <v>6090</v>
      </c>
    </row>
    <row r="181" spans="1:15">
      <c r="A181" s="68" t="s">
        <v>750</v>
      </c>
      <c r="B181" s="69" t="s">
        <v>751</v>
      </c>
      <c r="C181" s="70">
        <f t="shared" si="38"/>
        <v>0</v>
      </c>
      <c r="D181" s="71">
        <f>SUM(D182:D186)</f>
        <v>0</v>
      </c>
      <c r="E181" s="71">
        <f t="shared" ref="E181:O181" si="52">SUM(E182:E186)</f>
        <v>0</v>
      </c>
      <c r="F181" s="71">
        <f t="shared" si="52"/>
        <v>0</v>
      </c>
      <c r="G181" s="71">
        <f t="shared" si="52"/>
        <v>0</v>
      </c>
      <c r="H181" s="71">
        <f t="shared" si="52"/>
        <v>0</v>
      </c>
      <c r="I181" s="71">
        <f t="shared" si="52"/>
        <v>0</v>
      </c>
      <c r="J181" s="71">
        <f t="shared" si="52"/>
        <v>0</v>
      </c>
      <c r="K181" s="71">
        <f t="shared" si="52"/>
        <v>0</v>
      </c>
      <c r="L181" s="71">
        <f t="shared" si="52"/>
        <v>0</v>
      </c>
      <c r="M181" s="71">
        <f t="shared" si="52"/>
        <v>0</v>
      </c>
      <c r="N181" s="71">
        <f t="shared" si="52"/>
        <v>0</v>
      </c>
      <c r="O181" s="72">
        <f t="shared" si="52"/>
        <v>0</v>
      </c>
    </row>
    <row r="182" spans="1:15" hidden="1">
      <c r="A182" s="73" t="s">
        <v>752</v>
      </c>
      <c r="B182" s="74" t="s">
        <v>554</v>
      </c>
      <c r="C182" s="82">
        <f t="shared" si="38"/>
        <v>0</v>
      </c>
      <c r="D182" s="20">
        <v>0</v>
      </c>
      <c r="E182" s="28">
        <v>0</v>
      </c>
      <c r="F182" s="28">
        <v>0</v>
      </c>
      <c r="G182" s="28">
        <v>0</v>
      </c>
      <c r="H182" s="28">
        <v>0</v>
      </c>
      <c r="I182" s="28">
        <v>0</v>
      </c>
      <c r="J182" s="28">
        <v>0</v>
      </c>
      <c r="K182" s="28">
        <v>0</v>
      </c>
      <c r="L182" s="28">
        <v>0</v>
      </c>
      <c r="M182" s="28">
        <v>0</v>
      </c>
      <c r="N182" s="28">
        <v>0</v>
      </c>
      <c r="O182" s="90">
        <v>0</v>
      </c>
    </row>
    <row r="183" spans="1:15" ht="18" hidden="1" customHeight="1">
      <c r="A183" s="73" t="s">
        <v>753</v>
      </c>
      <c r="B183" s="74" t="s">
        <v>556</v>
      </c>
      <c r="C183" s="82">
        <f t="shared" si="38"/>
        <v>0</v>
      </c>
      <c r="D183" s="20">
        <v>0</v>
      </c>
      <c r="E183" s="28">
        <v>0</v>
      </c>
      <c r="F183" s="28">
        <v>0</v>
      </c>
      <c r="G183" s="28">
        <v>0</v>
      </c>
      <c r="H183" s="28">
        <v>0</v>
      </c>
      <c r="I183" s="28">
        <v>0</v>
      </c>
      <c r="J183" s="28">
        <v>0</v>
      </c>
      <c r="K183" s="28">
        <v>0</v>
      </c>
      <c r="L183" s="28">
        <v>0</v>
      </c>
      <c r="M183" s="28">
        <v>0</v>
      </c>
      <c r="N183" s="28">
        <v>0</v>
      </c>
      <c r="O183" s="90">
        <v>0</v>
      </c>
    </row>
    <row r="184" spans="1:15" hidden="1">
      <c r="A184" s="73" t="s">
        <v>754</v>
      </c>
      <c r="B184" s="74" t="s">
        <v>558</v>
      </c>
      <c r="C184" s="82">
        <f t="shared" si="38"/>
        <v>0</v>
      </c>
      <c r="D184" s="20">
        <v>0</v>
      </c>
      <c r="E184" s="28">
        <v>0</v>
      </c>
      <c r="F184" s="28">
        <v>0</v>
      </c>
      <c r="G184" s="28">
        <v>0</v>
      </c>
      <c r="H184" s="28">
        <v>0</v>
      </c>
      <c r="I184" s="28">
        <v>0</v>
      </c>
      <c r="J184" s="28">
        <v>0</v>
      </c>
      <c r="K184" s="28">
        <v>0</v>
      </c>
      <c r="L184" s="28">
        <v>0</v>
      </c>
      <c r="M184" s="28">
        <v>0</v>
      </c>
      <c r="N184" s="28">
        <v>0</v>
      </c>
      <c r="O184" s="90">
        <v>0</v>
      </c>
    </row>
    <row r="185" spans="1:15" hidden="1">
      <c r="A185" s="73" t="s">
        <v>755</v>
      </c>
      <c r="B185" s="74" t="s">
        <v>560</v>
      </c>
      <c r="C185" s="82">
        <f t="shared" si="38"/>
        <v>0</v>
      </c>
      <c r="D185" s="20">
        <v>0</v>
      </c>
      <c r="E185" s="28">
        <v>0</v>
      </c>
      <c r="F185" s="28">
        <v>0</v>
      </c>
      <c r="G185" s="28">
        <v>0</v>
      </c>
      <c r="H185" s="28">
        <v>0</v>
      </c>
      <c r="I185" s="28">
        <v>0</v>
      </c>
      <c r="J185" s="28">
        <v>0</v>
      </c>
      <c r="K185" s="28">
        <v>0</v>
      </c>
      <c r="L185" s="28">
        <v>0</v>
      </c>
      <c r="M185" s="28">
        <v>0</v>
      </c>
      <c r="N185" s="28">
        <v>0</v>
      </c>
      <c r="O185" s="90">
        <v>0</v>
      </c>
    </row>
    <row r="186" spans="1:15" hidden="1">
      <c r="A186" s="73" t="s">
        <v>756</v>
      </c>
      <c r="B186" s="74" t="s">
        <v>562</v>
      </c>
      <c r="C186" s="82">
        <f t="shared" si="38"/>
        <v>0</v>
      </c>
      <c r="D186" s="20">
        <v>0</v>
      </c>
      <c r="E186" s="28">
        <v>0</v>
      </c>
      <c r="F186" s="28">
        <v>0</v>
      </c>
      <c r="G186" s="28">
        <v>0</v>
      </c>
      <c r="H186" s="28">
        <v>0</v>
      </c>
      <c r="I186" s="28">
        <v>0</v>
      </c>
      <c r="J186" s="28">
        <v>0</v>
      </c>
      <c r="K186" s="28">
        <v>0</v>
      </c>
      <c r="L186" s="28">
        <v>0</v>
      </c>
      <c r="M186" s="28">
        <v>0</v>
      </c>
      <c r="N186" s="28">
        <v>0</v>
      </c>
      <c r="O186" s="90">
        <v>0</v>
      </c>
    </row>
    <row r="187" spans="1:15" hidden="1">
      <c r="A187" s="68" t="s">
        <v>757</v>
      </c>
      <c r="B187" s="69" t="s">
        <v>758</v>
      </c>
      <c r="C187" s="100">
        <f t="shared" si="38"/>
        <v>0</v>
      </c>
      <c r="D187" s="91">
        <f>SUM(D188:D191)</f>
        <v>0</v>
      </c>
      <c r="E187" s="91">
        <f t="shared" ref="E187:O187" si="53">SUM(E188:E191)</f>
        <v>0</v>
      </c>
      <c r="F187" s="91">
        <f t="shared" si="53"/>
        <v>0</v>
      </c>
      <c r="G187" s="91">
        <f t="shared" si="53"/>
        <v>0</v>
      </c>
      <c r="H187" s="91">
        <f t="shared" si="53"/>
        <v>0</v>
      </c>
      <c r="I187" s="91">
        <f t="shared" si="53"/>
        <v>0</v>
      </c>
      <c r="J187" s="91">
        <f t="shared" si="53"/>
        <v>0</v>
      </c>
      <c r="K187" s="91">
        <f t="shared" si="53"/>
        <v>0</v>
      </c>
      <c r="L187" s="91">
        <f t="shared" si="53"/>
        <v>0</v>
      </c>
      <c r="M187" s="91">
        <f t="shared" si="53"/>
        <v>0</v>
      </c>
      <c r="N187" s="91">
        <f t="shared" si="53"/>
        <v>0</v>
      </c>
      <c r="O187" s="92">
        <f t="shared" si="53"/>
        <v>0</v>
      </c>
    </row>
    <row r="188" spans="1:15" hidden="1">
      <c r="A188" s="73" t="s">
        <v>759</v>
      </c>
      <c r="B188" s="74" t="s">
        <v>544</v>
      </c>
      <c r="C188" s="82">
        <f t="shared" si="38"/>
        <v>0</v>
      </c>
      <c r="D188" s="20">
        <v>0</v>
      </c>
      <c r="E188" s="28">
        <v>0</v>
      </c>
      <c r="F188" s="28">
        <v>0</v>
      </c>
      <c r="G188" s="28">
        <v>0</v>
      </c>
      <c r="H188" s="28">
        <v>0</v>
      </c>
      <c r="I188" s="28">
        <v>0</v>
      </c>
      <c r="J188" s="28">
        <v>0</v>
      </c>
      <c r="K188" s="28">
        <v>0</v>
      </c>
      <c r="L188" s="28">
        <v>0</v>
      </c>
      <c r="M188" s="28">
        <v>0</v>
      </c>
      <c r="N188" s="28">
        <v>0</v>
      </c>
      <c r="O188" s="90">
        <v>0</v>
      </c>
    </row>
    <row r="189" spans="1:15" hidden="1">
      <c r="A189" s="73" t="s">
        <v>760</v>
      </c>
      <c r="B189" s="74" t="s">
        <v>546</v>
      </c>
      <c r="C189" s="82">
        <f t="shared" si="38"/>
        <v>0</v>
      </c>
      <c r="D189" s="20">
        <v>0</v>
      </c>
      <c r="E189" s="28">
        <v>0</v>
      </c>
      <c r="F189" s="28">
        <v>0</v>
      </c>
      <c r="G189" s="28">
        <v>0</v>
      </c>
      <c r="H189" s="28">
        <v>0</v>
      </c>
      <c r="I189" s="28">
        <v>0</v>
      </c>
      <c r="J189" s="28">
        <v>0</v>
      </c>
      <c r="K189" s="28">
        <v>0</v>
      </c>
      <c r="L189" s="28">
        <v>0</v>
      </c>
      <c r="M189" s="28">
        <v>0</v>
      </c>
      <c r="N189" s="28">
        <v>0</v>
      </c>
      <c r="O189" s="90">
        <v>0</v>
      </c>
    </row>
    <row r="190" spans="1:15" hidden="1">
      <c r="A190" s="73" t="s">
        <v>761</v>
      </c>
      <c r="B190" s="74" t="s">
        <v>548</v>
      </c>
      <c r="C190" s="82">
        <f t="shared" si="38"/>
        <v>0</v>
      </c>
      <c r="D190" s="20">
        <v>0</v>
      </c>
      <c r="E190" s="28">
        <v>0</v>
      </c>
      <c r="F190" s="28">
        <v>0</v>
      </c>
      <c r="G190" s="28">
        <v>0</v>
      </c>
      <c r="H190" s="28">
        <v>0</v>
      </c>
      <c r="I190" s="28">
        <v>0</v>
      </c>
      <c r="J190" s="28">
        <v>0</v>
      </c>
      <c r="K190" s="28">
        <v>0</v>
      </c>
      <c r="L190" s="28">
        <v>0</v>
      </c>
      <c r="M190" s="28">
        <v>0</v>
      </c>
      <c r="N190" s="28">
        <v>0</v>
      </c>
      <c r="O190" s="90">
        <v>0</v>
      </c>
    </row>
    <row r="191" spans="1:15" hidden="1">
      <c r="A191" s="73" t="s">
        <v>762</v>
      </c>
      <c r="B191" s="74" t="s">
        <v>550</v>
      </c>
      <c r="C191" s="82">
        <f t="shared" si="38"/>
        <v>0</v>
      </c>
      <c r="D191" s="20">
        <v>0</v>
      </c>
      <c r="E191" s="28">
        <v>0</v>
      </c>
      <c r="F191" s="28">
        <v>0</v>
      </c>
      <c r="G191" s="28">
        <v>0</v>
      </c>
      <c r="H191" s="28">
        <v>0</v>
      </c>
      <c r="I191" s="28">
        <v>0</v>
      </c>
      <c r="J191" s="28">
        <v>0</v>
      </c>
      <c r="K191" s="28">
        <v>0</v>
      </c>
      <c r="L191" s="28">
        <v>0</v>
      </c>
      <c r="M191" s="28">
        <v>0</v>
      </c>
      <c r="N191" s="28">
        <v>0</v>
      </c>
      <c r="O191" s="90">
        <v>0</v>
      </c>
    </row>
    <row r="192" spans="1:15">
      <c r="A192" s="68" t="s">
        <v>763</v>
      </c>
      <c r="B192" s="69" t="s">
        <v>764</v>
      </c>
      <c r="C192" s="70">
        <f t="shared" si="38"/>
        <v>377627</v>
      </c>
      <c r="D192" s="71">
        <f>SUM(D193:D201)</f>
        <v>9947</v>
      </c>
      <c r="E192" s="71">
        <f t="shared" ref="E192:O192" si="54">SUM(E193:E201)</f>
        <v>56400</v>
      </c>
      <c r="F192" s="71">
        <f t="shared" si="54"/>
        <v>108831</v>
      </c>
      <c r="G192" s="71">
        <f t="shared" si="54"/>
        <v>77826</v>
      </c>
      <c r="H192" s="71">
        <f t="shared" si="54"/>
        <v>23731</v>
      </c>
      <c r="I192" s="71">
        <f t="shared" si="54"/>
        <v>17363</v>
      </c>
      <c r="J192" s="71">
        <f t="shared" si="54"/>
        <v>20148</v>
      </c>
      <c r="K192" s="71">
        <f t="shared" si="54"/>
        <v>11018</v>
      </c>
      <c r="L192" s="71">
        <f t="shared" si="54"/>
        <v>18739</v>
      </c>
      <c r="M192" s="71">
        <f t="shared" si="54"/>
        <v>19555</v>
      </c>
      <c r="N192" s="71">
        <f t="shared" si="54"/>
        <v>7979</v>
      </c>
      <c r="O192" s="72">
        <f t="shared" si="54"/>
        <v>6090</v>
      </c>
    </row>
    <row r="193" spans="1:18">
      <c r="A193" s="73" t="s">
        <v>765</v>
      </c>
      <c r="B193" s="98" t="s">
        <v>766</v>
      </c>
      <c r="C193" s="82">
        <f t="shared" si="38"/>
        <v>377627</v>
      </c>
      <c r="D193" s="20">
        <v>9947</v>
      </c>
      <c r="E193" s="20">
        <v>56400</v>
      </c>
      <c r="F193" s="20">
        <v>108831</v>
      </c>
      <c r="G193" s="20">
        <v>77826</v>
      </c>
      <c r="H193" s="20">
        <v>23731</v>
      </c>
      <c r="I193" s="20">
        <v>17363</v>
      </c>
      <c r="J193" s="20">
        <v>20148</v>
      </c>
      <c r="K193" s="20">
        <v>11018</v>
      </c>
      <c r="L193" s="20">
        <v>18739</v>
      </c>
      <c r="M193" s="20">
        <v>19555</v>
      </c>
      <c r="N193" s="20">
        <v>7979</v>
      </c>
      <c r="O193" s="77">
        <v>6090</v>
      </c>
      <c r="P193" s="4"/>
      <c r="Q193" s="152"/>
      <c r="R193" s="158"/>
    </row>
    <row r="194" spans="1:18" hidden="1">
      <c r="A194" s="73" t="s">
        <v>767</v>
      </c>
      <c r="B194" s="98" t="s">
        <v>768</v>
      </c>
      <c r="C194" s="82">
        <f t="shared" si="38"/>
        <v>0</v>
      </c>
      <c r="D194" s="20">
        <v>0</v>
      </c>
      <c r="E194" s="20">
        <v>0</v>
      </c>
      <c r="F194" s="20">
        <v>0</v>
      </c>
      <c r="G194" s="20">
        <v>0</v>
      </c>
      <c r="H194" s="20">
        <v>0</v>
      </c>
      <c r="I194" s="20">
        <v>0</v>
      </c>
      <c r="J194" s="20">
        <v>0</v>
      </c>
      <c r="K194" s="20">
        <v>0</v>
      </c>
      <c r="L194" s="20">
        <v>0</v>
      </c>
      <c r="M194" s="20">
        <v>0</v>
      </c>
      <c r="N194" s="20">
        <v>0</v>
      </c>
      <c r="O194" s="77">
        <v>0</v>
      </c>
    </row>
    <row r="195" spans="1:18" hidden="1">
      <c r="A195" s="73" t="s">
        <v>769</v>
      </c>
      <c r="B195" s="98" t="s">
        <v>770</v>
      </c>
      <c r="C195" s="82">
        <f t="shared" si="38"/>
        <v>0</v>
      </c>
      <c r="D195" s="20">
        <v>0</v>
      </c>
      <c r="E195" s="20">
        <v>0</v>
      </c>
      <c r="F195" s="20">
        <v>0</v>
      </c>
      <c r="G195" s="20">
        <v>0</v>
      </c>
      <c r="H195" s="20">
        <v>0</v>
      </c>
      <c r="I195" s="20">
        <v>0</v>
      </c>
      <c r="J195" s="20">
        <v>0</v>
      </c>
      <c r="K195" s="20">
        <v>0</v>
      </c>
      <c r="L195" s="20">
        <v>0</v>
      </c>
      <c r="M195" s="20">
        <v>0</v>
      </c>
      <c r="N195" s="20">
        <v>0</v>
      </c>
      <c r="O195" s="77">
        <v>0</v>
      </c>
    </row>
    <row r="196" spans="1:18" hidden="1">
      <c r="A196" s="73" t="s">
        <v>771</v>
      </c>
      <c r="B196" s="98" t="s">
        <v>772</v>
      </c>
      <c r="C196" s="82">
        <f t="shared" si="38"/>
        <v>0</v>
      </c>
      <c r="D196" s="20">
        <v>0</v>
      </c>
      <c r="E196" s="20">
        <v>0</v>
      </c>
      <c r="F196" s="20">
        <v>0</v>
      </c>
      <c r="G196" s="20">
        <v>0</v>
      </c>
      <c r="H196" s="20">
        <v>0</v>
      </c>
      <c r="I196" s="20">
        <v>0</v>
      </c>
      <c r="J196" s="20">
        <v>0</v>
      </c>
      <c r="K196" s="20">
        <v>0</v>
      </c>
      <c r="L196" s="20">
        <v>0</v>
      </c>
      <c r="M196" s="20">
        <v>0</v>
      </c>
      <c r="N196" s="20">
        <v>0</v>
      </c>
      <c r="O196" s="77">
        <v>0</v>
      </c>
    </row>
    <row r="197" spans="1:18" hidden="1">
      <c r="A197" s="73" t="s">
        <v>773</v>
      </c>
      <c r="B197" s="98" t="s">
        <v>774</v>
      </c>
      <c r="C197" s="82">
        <f t="shared" si="38"/>
        <v>0</v>
      </c>
      <c r="D197" s="20">
        <v>0</v>
      </c>
      <c r="E197" s="20">
        <v>0</v>
      </c>
      <c r="F197" s="20">
        <v>0</v>
      </c>
      <c r="G197" s="20">
        <v>0</v>
      </c>
      <c r="H197" s="20">
        <v>0</v>
      </c>
      <c r="I197" s="20">
        <v>0</v>
      </c>
      <c r="J197" s="20">
        <v>0</v>
      </c>
      <c r="K197" s="20">
        <v>0</v>
      </c>
      <c r="L197" s="20">
        <v>0</v>
      </c>
      <c r="M197" s="20">
        <v>0</v>
      </c>
      <c r="N197" s="20">
        <v>0</v>
      </c>
      <c r="O197" s="77">
        <v>0</v>
      </c>
    </row>
    <row r="198" spans="1:18" hidden="1">
      <c r="A198" s="73" t="s">
        <v>775</v>
      </c>
      <c r="B198" s="98" t="s">
        <v>776</v>
      </c>
      <c r="C198" s="82">
        <f t="shared" si="38"/>
        <v>0</v>
      </c>
      <c r="D198" s="20">
        <v>0</v>
      </c>
      <c r="E198" s="20">
        <v>0</v>
      </c>
      <c r="F198" s="20">
        <v>0</v>
      </c>
      <c r="G198" s="20">
        <v>0</v>
      </c>
      <c r="H198" s="20">
        <v>0</v>
      </c>
      <c r="I198" s="20">
        <v>0</v>
      </c>
      <c r="J198" s="20">
        <v>0</v>
      </c>
      <c r="K198" s="20">
        <v>0</v>
      </c>
      <c r="L198" s="20">
        <v>0</v>
      </c>
      <c r="M198" s="20">
        <v>0</v>
      </c>
      <c r="N198" s="20">
        <v>0</v>
      </c>
      <c r="O198" s="77">
        <v>0</v>
      </c>
    </row>
    <row r="199" spans="1:18" hidden="1">
      <c r="A199" s="73" t="s">
        <v>777</v>
      </c>
      <c r="B199" s="98" t="s">
        <v>778</v>
      </c>
      <c r="C199" s="82">
        <f t="shared" si="38"/>
        <v>0</v>
      </c>
      <c r="D199" s="20">
        <v>0</v>
      </c>
      <c r="E199" s="20">
        <v>0</v>
      </c>
      <c r="F199" s="20">
        <v>0</v>
      </c>
      <c r="G199" s="20">
        <v>0</v>
      </c>
      <c r="H199" s="20">
        <v>0</v>
      </c>
      <c r="I199" s="20">
        <v>0</v>
      </c>
      <c r="J199" s="20">
        <v>0</v>
      </c>
      <c r="K199" s="20">
        <v>0</v>
      </c>
      <c r="L199" s="20">
        <v>0</v>
      </c>
      <c r="M199" s="20">
        <v>0</v>
      </c>
      <c r="N199" s="20">
        <v>0</v>
      </c>
      <c r="O199" s="77">
        <v>0</v>
      </c>
    </row>
    <row r="200" spans="1:18" hidden="1">
      <c r="A200" s="73" t="s">
        <v>779</v>
      </c>
      <c r="B200" s="98" t="s">
        <v>780</v>
      </c>
      <c r="C200" s="82">
        <f t="shared" si="38"/>
        <v>0</v>
      </c>
      <c r="D200" s="20">
        <v>0</v>
      </c>
      <c r="E200" s="20">
        <v>0</v>
      </c>
      <c r="F200" s="20">
        <v>0</v>
      </c>
      <c r="G200" s="20">
        <v>0</v>
      </c>
      <c r="H200" s="20">
        <v>0</v>
      </c>
      <c r="I200" s="20">
        <v>0</v>
      </c>
      <c r="J200" s="20">
        <v>0</v>
      </c>
      <c r="K200" s="20">
        <v>0</v>
      </c>
      <c r="L200" s="20">
        <v>0</v>
      </c>
      <c r="M200" s="20">
        <v>0</v>
      </c>
      <c r="N200" s="20">
        <v>0</v>
      </c>
      <c r="O200" s="77">
        <v>0</v>
      </c>
    </row>
    <row r="201" spans="1:18" hidden="1">
      <c r="A201" s="73" t="s">
        <v>781</v>
      </c>
      <c r="B201" s="98" t="s">
        <v>782</v>
      </c>
      <c r="C201" s="82">
        <f t="shared" si="38"/>
        <v>0</v>
      </c>
      <c r="D201" s="20">
        <v>0</v>
      </c>
      <c r="E201" s="20">
        <v>0</v>
      </c>
      <c r="F201" s="20">
        <v>0</v>
      </c>
      <c r="G201" s="20">
        <v>0</v>
      </c>
      <c r="H201" s="20">
        <v>0</v>
      </c>
      <c r="I201" s="20">
        <v>0</v>
      </c>
      <c r="J201" s="20">
        <v>0</v>
      </c>
      <c r="K201" s="20">
        <v>0</v>
      </c>
      <c r="L201" s="20">
        <v>0</v>
      </c>
      <c r="M201" s="20">
        <v>0</v>
      </c>
      <c r="N201" s="20">
        <v>0</v>
      </c>
      <c r="O201" s="77">
        <v>0</v>
      </c>
    </row>
    <row r="202" spans="1:18" hidden="1">
      <c r="A202" s="63">
        <v>5.2</v>
      </c>
      <c r="B202" s="89" t="s">
        <v>783</v>
      </c>
      <c r="C202" s="65">
        <f t="shared" si="38"/>
        <v>0</v>
      </c>
      <c r="D202" s="66">
        <f t="shared" ref="D202:O202" si="55">D203</f>
        <v>0</v>
      </c>
      <c r="E202" s="66">
        <f t="shared" si="55"/>
        <v>0</v>
      </c>
      <c r="F202" s="66">
        <f t="shared" si="55"/>
        <v>0</v>
      </c>
      <c r="G202" s="66">
        <f t="shared" si="55"/>
        <v>0</v>
      </c>
      <c r="H202" s="66">
        <f t="shared" si="55"/>
        <v>0</v>
      </c>
      <c r="I202" s="66">
        <f t="shared" si="55"/>
        <v>0</v>
      </c>
      <c r="J202" s="66">
        <f t="shared" si="55"/>
        <v>0</v>
      </c>
      <c r="K202" s="66">
        <f t="shared" si="55"/>
        <v>0</v>
      </c>
      <c r="L202" s="66">
        <f t="shared" si="55"/>
        <v>0</v>
      </c>
      <c r="M202" s="66">
        <f t="shared" si="55"/>
        <v>0</v>
      </c>
      <c r="N202" s="66">
        <f t="shared" si="55"/>
        <v>0</v>
      </c>
      <c r="O202" s="67">
        <f t="shared" si="55"/>
        <v>0</v>
      </c>
    </row>
    <row r="203" spans="1:18" hidden="1">
      <c r="A203" s="68" t="s">
        <v>784</v>
      </c>
      <c r="B203" s="69" t="s">
        <v>785</v>
      </c>
      <c r="C203" s="70">
        <f t="shared" ref="C203:C267" si="56">SUM(D203:O203)</f>
        <v>0</v>
      </c>
      <c r="D203" s="71">
        <f>SUM(D204)</f>
        <v>0</v>
      </c>
      <c r="E203" s="71">
        <f t="shared" ref="E203:O203" si="57">SUM(E204)</f>
        <v>0</v>
      </c>
      <c r="F203" s="71">
        <f t="shared" si="57"/>
        <v>0</v>
      </c>
      <c r="G203" s="71">
        <f t="shared" si="57"/>
        <v>0</v>
      </c>
      <c r="H203" s="71">
        <f t="shared" si="57"/>
        <v>0</v>
      </c>
      <c r="I203" s="71">
        <f t="shared" si="57"/>
        <v>0</v>
      </c>
      <c r="J203" s="71">
        <f t="shared" si="57"/>
        <v>0</v>
      </c>
      <c r="K203" s="71">
        <f t="shared" si="57"/>
        <v>0</v>
      </c>
      <c r="L203" s="71">
        <f t="shared" si="57"/>
        <v>0</v>
      </c>
      <c r="M203" s="71">
        <f t="shared" si="57"/>
        <v>0</v>
      </c>
      <c r="N203" s="71">
        <f t="shared" si="57"/>
        <v>0</v>
      </c>
      <c r="O203" s="72">
        <f t="shared" si="57"/>
        <v>0</v>
      </c>
    </row>
    <row r="204" spans="1:18" hidden="1">
      <c r="A204" s="73" t="s">
        <v>786</v>
      </c>
      <c r="B204" s="98" t="s">
        <v>502</v>
      </c>
      <c r="C204" s="82">
        <f t="shared" si="56"/>
        <v>0</v>
      </c>
      <c r="D204" s="20">
        <v>0</v>
      </c>
      <c r="E204" s="20">
        <v>0</v>
      </c>
      <c r="F204" s="20">
        <v>0</v>
      </c>
      <c r="G204" s="20">
        <v>0</v>
      </c>
      <c r="H204" s="20">
        <v>0</v>
      </c>
      <c r="I204" s="20">
        <v>0</v>
      </c>
      <c r="J204" s="20">
        <v>0</v>
      </c>
      <c r="K204" s="20">
        <v>0</v>
      </c>
      <c r="L204" s="20">
        <v>0</v>
      </c>
      <c r="M204" s="20">
        <v>0</v>
      </c>
      <c r="N204" s="20">
        <v>0</v>
      </c>
      <c r="O204" s="77">
        <v>0</v>
      </c>
    </row>
    <row r="205" spans="1:18" hidden="1">
      <c r="A205" s="63">
        <v>5.3</v>
      </c>
      <c r="B205" s="89" t="s">
        <v>787</v>
      </c>
      <c r="C205" s="65">
        <f t="shared" si="56"/>
        <v>0</v>
      </c>
      <c r="D205" s="66">
        <f t="shared" ref="D205:O205" si="58">D206</f>
        <v>0</v>
      </c>
      <c r="E205" s="66">
        <f t="shared" si="58"/>
        <v>0</v>
      </c>
      <c r="F205" s="66">
        <f t="shared" si="58"/>
        <v>0</v>
      </c>
      <c r="G205" s="66">
        <f t="shared" si="58"/>
        <v>0</v>
      </c>
      <c r="H205" s="66">
        <f t="shared" si="58"/>
        <v>0</v>
      </c>
      <c r="I205" s="66">
        <f t="shared" si="58"/>
        <v>0</v>
      </c>
      <c r="J205" s="66">
        <f t="shared" si="58"/>
        <v>0</v>
      </c>
      <c r="K205" s="66">
        <f t="shared" si="58"/>
        <v>0</v>
      </c>
      <c r="L205" s="66">
        <f t="shared" si="58"/>
        <v>0</v>
      </c>
      <c r="M205" s="66">
        <f t="shared" si="58"/>
        <v>0</v>
      </c>
      <c r="N205" s="66">
        <f t="shared" si="58"/>
        <v>0</v>
      </c>
      <c r="O205" s="67">
        <f t="shared" si="58"/>
        <v>0</v>
      </c>
    </row>
    <row r="206" spans="1:18" hidden="1">
      <c r="A206" s="68" t="s">
        <v>788</v>
      </c>
      <c r="B206" s="69" t="s">
        <v>502</v>
      </c>
      <c r="C206" s="70">
        <f t="shared" si="56"/>
        <v>0</v>
      </c>
      <c r="D206" s="71">
        <f>SUM(D207)</f>
        <v>0</v>
      </c>
      <c r="E206" s="71">
        <f t="shared" ref="E206:O206" si="59">SUM(E207)</f>
        <v>0</v>
      </c>
      <c r="F206" s="71">
        <f t="shared" si="59"/>
        <v>0</v>
      </c>
      <c r="G206" s="71">
        <f t="shared" si="59"/>
        <v>0</v>
      </c>
      <c r="H206" s="71">
        <f t="shared" si="59"/>
        <v>0</v>
      </c>
      <c r="I206" s="71">
        <f t="shared" si="59"/>
        <v>0</v>
      </c>
      <c r="J206" s="71">
        <f t="shared" si="59"/>
        <v>0</v>
      </c>
      <c r="K206" s="71">
        <f t="shared" si="59"/>
        <v>0</v>
      </c>
      <c r="L206" s="71">
        <f t="shared" si="59"/>
        <v>0</v>
      </c>
      <c r="M206" s="71">
        <f t="shared" si="59"/>
        <v>0</v>
      </c>
      <c r="N206" s="71">
        <f t="shared" si="59"/>
        <v>0</v>
      </c>
      <c r="O206" s="72">
        <f t="shared" si="59"/>
        <v>0</v>
      </c>
    </row>
    <row r="207" spans="1:18" hidden="1">
      <c r="A207" s="73" t="s">
        <v>789</v>
      </c>
      <c r="B207" s="74" t="s">
        <v>504</v>
      </c>
      <c r="C207" s="82">
        <f t="shared" si="56"/>
        <v>0</v>
      </c>
      <c r="D207" s="20">
        <v>0</v>
      </c>
      <c r="E207" s="20">
        <v>0</v>
      </c>
      <c r="F207" s="20">
        <v>0</v>
      </c>
      <c r="G207" s="20">
        <v>0</v>
      </c>
      <c r="H207" s="20">
        <v>0</v>
      </c>
      <c r="I207" s="20">
        <v>0</v>
      </c>
      <c r="J207" s="20">
        <v>0</v>
      </c>
      <c r="K207" s="20">
        <v>0</v>
      </c>
      <c r="L207" s="20">
        <v>0</v>
      </c>
      <c r="M207" s="20">
        <v>0</v>
      </c>
      <c r="N207" s="20">
        <v>0</v>
      </c>
      <c r="O207" s="77">
        <v>0</v>
      </c>
    </row>
    <row r="208" spans="1:18">
      <c r="A208" s="58">
        <v>6</v>
      </c>
      <c r="B208" s="83" t="s">
        <v>790</v>
      </c>
      <c r="C208" s="84">
        <f t="shared" si="56"/>
        <v>88620</v>
      </c>
      <c r="D208" s="60">
        <f>D209+D224+D225+D228</f>
        <v>8802</v>
      </c>
      <c r="E208" s="61">
        <f t="shared" ref="E208:O208" si="60">E209+E224+E225+E228</f>
        <v>11284</v>
      </c>
      <c r="F208" s="61">
        <f t="shared" si="60"/>
        <v>5805</v>
      </c>
      <c r="G208" s="61">
        <f t="shared" si="60"/>
        <v>7970</v>
      </c>
      <c r="H208" s="61">
        <f t="shared" si="60"/>
        <v>8239</v>
      </c>
      <c r="I208" s="61">
        <f t="shared" si="60"/>
        <v>5534</v>
      </c>
      <c r="J208" s="61">
        <f t="shared" si="60"/>
        <v>3710</v>
      </c>
      <c r="K208" s="61">
        <f t="shared" si="60"/>
        <v>3369</v>
      </c>
      <c r="L208" s="61">
        <f t="shared" si="60"/>
        <v>8239</v>
      </c>
      <c r="M208" s="61">
        <f t="shared" si="60"/>
        <v>12434</v>
      </c>
      <c r="N208" s="61">
        <f t="shared" si="60"/>
        <v>5805</v>
      </c>
      <c r="O208" s="62">
        <f t="shared" si="60"/>
        <v>7429</v>
      </c>
    </row>
    <row r="209" spans="1:18">
      <c r="A209" s="63">
        <v>6.1</v>
      </c>
      <c r="B209" s="89" t="s">
        <v>791</v>
      </c>
      <c r="C209" s="65">
        <f t="shared" si="56"/>
        <v>88620</v>
      </c>
      <c r="D209" s="66">
        <f>D210+D212+D214+D216+D218+D220+D222</f>
        <v>8802</v>
      </c>
      <c r="E209" s="66">
        <f t="shared" ref="E209:O209" si="61">E210+E212+E214+E216+E218+E220+E222</f>
        <v>11284</v>
      </c>
      <c r="F209" s="66">
        <f t="shared" si="61"/>
        <v>5805</v>
      </c>
      <c r="G209" s="66">
        <f t="shared" si="61"/>
        <v>7970</v>
      </c>
      <c r="H209" s="66">
        <f t="shared" si="61"/>
        <v>8239</v>
      </c>
      <c r="I209" s="66">
        <f t="shared" si="61"/>
        <v>5534</v>
      </c>
      <c r="J209" s="66">
        <f t="shared" si="61"/>
        <v>3710</v>
      </c>
      <c r="K209" s="66">
        <f t="shared" si="61"/>
        <v>3369</v>
      </c>
      <c r="L209" s="66">
        <f t="shared" si="61"/>
        <v>8239</v>
      </c>
      <c r="M209" s="66">
        <f t="shared" si="61"/>
        <v>12434</v>
      </c>
      <c r="N209" s="66">
        <f t="shared" si="61"/>
        <v>5805</v>
      </c>
      <c r="O209" s="67">
        <f t="shared" si="61"/>
        <v>7429</v>
      </c>
    </row>
    <row r="210" spans="1:18">
      <c r="A210" s="68" t="s">
        <v>792</v>
      </c>
      <c r="B210" s="69" t="s">
        <v>793</v>
      </c>
      <c r="C210" s="70">
        <f t="shared" si="56"/>
        <v>0</v>
      </c>
      <c r="D210" s="71">
        <f t="shared" ref="D210:O210" si="62">SUM(D211)</f>
        <v>0</v>
      </c>
      <c r="E210" s="71">
        <f t="shared" si="62"/>
        <v>0</v>
      </c>
      <c r="F210" s="71">
        <f t="shared" si="62"/>
        <v>0</v>
      </c>
      <c r="G210" s="71">
        <f t="shared" si="62"/>
        <v>0</v>
      </c>
      <c r="H210" s="71">
        <f t="shared" si="62"/>
        <v>0</v>
      </c>
      <c r="I210" s="71">
        <f t="shared" si="62"/>
        <v>0</v>
      </c>
      <c r="J210" s="71">
        <f t="shared" si="62"/>
        <v>0</v>
      </c>
      <c r="K210" s="71">
        <f t="shared" si="62"/>
        <v>0</v>
      </c>
      <c r="L210" s="71">
        <f t="shared" si="62"/>
        <v>0</v>
      </c>
      <c r="M210" s="71">
        <f t="shared" si="62"/>
        <v>0</v>
      </c>
      <c r="N210" s="71">
        <f t="shared" si="62"/>
        <v>0</v>
      </c>
      <c r="O210" s="72">
        <f t="shared" si="62"/>
        <v>0</v>
      </c>
    </row>
    <row r="211" spans="1:18" hidden="1">
      <c r="A211" s="73" t="s">
        <v>794</v>
      </c>
      <c r="B211" s="74" t="s">
        <v>795</v>
      </c>
      <c r="C211" s="82">
        <f t="shared" si="56"/>
        <v>0</v>
      </c>
      <c r="D211" s="20">
        <v>0</v>
      </c>
      <c r="E211" s="20">
        <v>0</v>
      </c>
      <c r="F211" s="20">
        <v>0</v>
      </c>
      <c r="G211" s="20">
        <v>0</v>
      </c>
      <c r="H211" s="20">
        <v>0</v>
      </c>
      <c r="I211" s="20">
        <v>0</v>
      </c>
      <c r="J211" s="20">
        <v>0</v>
      </c>
      <c r="K211" s="20">
        <v>0</v>
      </c>
      <c r="L211" s="20">
        <v>0</v>
      </c>
      <c r="M211" s="20">
        <v>0</v>
      </c>
      <c r="N211" s="20">
        <v>0</v>
      </c>
      <c r="O211" s="77">
        <v>0</v>
      </c>
    </row>
    <row r="212" spans="1:18">
      <c r="A212" s="68" t="s">
        <v>796</v>
      </c>
      <c r="B212" s="69" t="s">
        <v>486</v>
      </c>
      <c r="C212" s="70">
        <f t="shared" si="56"/>
        <v>88620</v>
      </c>
      <c r="D212" s="71">
        <f>SUM(D213)</f>
        <v>8802</v>
      </c>
      <c r="E212" s="71">
        <f t="shared" ref="E212:O212" si="63">SUM(E213)</f>
        <v>11284</v>
      </c>
      <c r="F212" s="71">
        <f t="shared" si="63"/>
        <v>5805</v>
      </c>
      <c r="G212" s="71">
        <f t="shared" si="63"/>
        <v>7970</v>
      </c>
      <c r="H212" s="71">
        <f t="shared" si="63"/>
        <v>8239</v>
      </c>
      <c r="I212" s="71">
        <f t="shared" si="63"/>
        <v>5534</v>
      </c>
      <c r="J212" s="71">
        <f t="shared" si="63"/>
        <v>3710</v>
      </c>
      <c r="K212" s="71">
        <f t="shared" si="63"/>
        <v>3369</v>
      </c>
      <c r="L212" s="71">
        <f t="shared" si="63"/>
        <v>8239</v>
      </c>
      <c r="M212" s="71">
        <f t="shared" si="63"/>
        <v>12434</v>
      </c>
      <c r="N212" s="71">
        <f t="shared" si="63"/>
        <v>5805</v>
      </c>
      <c r="O212" s="72">
        <f t="shared" si="63"/>
        <v>7429</v>
      </c>
    </row>
    <row r="213" spans="1:18" s="151" customFormat="1">
      <c r="A213" s="73" t="s">
        <v>797</v>
      </c>
      <c r="B213" s="74" t="s">
        <v>488</v>
      </c>
      <c r="C213" s="159">
        <f t="shared" si="56"/>
        <v>88620</v>
      </c>
      <c r="D213" s="28">
        <v>8802</v>
      </c>
      <c r="E213" s="28">
        <v>11284</v>
      </c>
      <c r="F213" s="28">
        <v>5805</v>
      </c>
      <c r="G213" s="28">
        <v>7970</v>
      </c>
      <c r="H213" s="28">
        <v>8239</v>
      </c>
      <c r="I213" s="28">
        <v>5534</v>
      </c>
      <c r="J213" s="28">
        <v>3710</v>
      </c>
      <c r="K213" s="28">
        <v>3369</v>
      </c>
      <c r="L213" s="28">
        <v>8239</v>
      </c>
      <c r="M213" s="28">
        <v>12434</v>
      </c>
      <c r="N213" s="28">
        <v>5805</v>
      </c>
      <c r="O213" s="90">
        <v>7429</v>
      </c>
      <c r="P213" s="155"/>
      <c r="Q213" s="160"/>
      <c r="R213" s="158"/>
    </row>
    <row r="214" spans="1:18" hidden="1">
      <c r="A214" s="68" t="s">
        <v>798</v>
      </c>
      <c r="B214" s="69" t="s">
        <v>42</v>
      </c>
      <c r="C214" s="70">
        <f t="shared" si="56"/>
        <v>0</v>
      </c>
      <c r="D214" s="71">
        <f t="shared" ref="D214:O214" si="64">SUM(D215)</f>
        <v>0</v>
      </c>
      <c r="E214" s="71">
        <f t="shared" si="64"/>
        <v>0</v>
      </c>
      <c r="F214" s="71">
        <f t="shared" si="64"/>
        <v>0</v>
      </c>
      <c r="G214" s="71">
        <f t="shared" si="64"/>
        <v>0</v>
      </c>
      <c r="H214" s="71">
        <f t="shared" si="64"/>
        <v>0</v>
      </c>
      <c r="I214" s="71">
        <f t="shared" si="64"/>
        <v>0</v>
      </c>
      <c r="J214" s="71">
        <f t="shared" si="64"/>
        <v>0</v>
      </c>
      <c r="K214" s="71">
        <f t="shared" si="64"/>
        <v>0</v>
      </c>
      <c r="L214" s="71">
        <f t="shared" si="64"/>
        <v>0</v>
      </c>
      <c r="M214" s="71">
        <f t="shared" si="64"/>
        <v>0</v>
      </c>
      <c r="N214" s="71">
        <f t="shared" si="64"/>
        <v>0</v>
      </c>
      <c r="O214" s="72">
        <f t="shared" si="64"/>
        <v>0</v>
      </c>
    </row>
    <row r="215" spans="1:18" hidden="1">
      <c r="A215" s="73" t="s">
        <v>799</v>
      </c>
      <c r="B215" s="74" t="s">
        <v>42</v>
      </c>
      <c r="C215" s="82">
        <f>SUM(D215:O215)</f>
        <v>0</v>
      </c>
      <c r="D215" s="20">
        <v>0</v>
      </c>
      <c r="E215" s="20">
        <v>0</v>
      </c>
      <c r="F215" s="20">
        <v>0</v>
      </c>
      <c r="G215" s="20">
        <v>0</v>
      </c>
      <c r="H215" s="20">
        <v>0</v>
      </c>
      <c r="I215" s="20">
        <v>0</v>
      </c>
      <c r="J215" s="20">
        <v>0</v>
      </c>
      <c r="K215" s="20">
        <v>0</v>
      </c>
      <c r="L215" s="20">
        <v>0</v>
      </c>
      <c r="M215" s="20">
        <v>0</v>
      </c>
      <c r="N215" s="20">
        <v>0</v>
      </c>
      <c r="O215" s="77">
        <v>0</v>
      </c>
    </row>
    <row r="216" spans="1:18" hidden="1">
      <c r="A216" s="68" t="s">
        <v>800</v>
      </c>
      <c r="B216" s="69" t="s">
        <v>801</v>
      </c>
      <c r="C216" s="70">
        <f t="shared" si="56"/>
        <v>0</v>
      </c>
      <c r="D216" s="71">
        <f t="shared" ref="D216:O216" si="65">SUM(D217)</f>
        <v>0</v>
      </c>
      <c r="E216" s="71">
        <f t="shared" si="65"/>
        <v>0</v>
      </c>
      <c r="F216" s="71">
        <f t="shared" si="65"/>
        <v>0</v>
      </c>
      <c r="G216" s="71">
        <f t="shared" si="65"/>
        <v>0</v>
      </c>
      <c r="H216" s="71">
        <f t="shared" si="65"/>
        <v>0</v>
      </c>
      <c r="I216" s="71">
        <f t="shared" si="65"/>
        <v>0</v>
      </c>
      <c r="J216" s="71">
        <f t="shared" si="65"/>
        <v>0</v>
      </c>
      <c r="K216" s="71">
        <f t="shared" si="65"/>
        <v>0</v>
      </c>
      <c r="L216" s="71">
        <f t="shared" si="65"/>
        <v>0</v>
      </c>
      <c r="M216" s="71">
        <f t="shared" si="65"/>
        <v>0</v>
      </c>
      <c r="N216" s="71">
        <f t="shared" si="65"/>
        <v>0</v>
      </c>
      <c r="O216" s="72">
        <f t="shared" si="65"/>
        <v>0</v>
      </c>
    </row>
    <row r="217" spans="1:18" hidden="1">
      <c r="A217" s="73" t="s">
        <v>802</v>
      </c>
      <c r="B217" s="74" t="s">
        <v>801</v>
      </c>
      <c r="C217" s="82">
        <f t="shared" si="56"/>
        <v>0</v>
      </c>
      <c r="D217" s="101">
        <v>0</v>
      </c>
      <c r="E217" s="101">
        <v>0</v>
      </c>
      <c r="F217" s="101">
        <v>0</v>
      </c>
      <c r="G217" s="101">
        <v>0</v>
      </c>
      <c r="H217" s="101">
        <v>0</v>
      </c>
      <c r="I217" s="101">
        <v>0</v>
      </c>
      <c r="J217" s="101">
        <v>0</v>
      </c>
      <c r="K217" s="101">
        <v>0</v>
      </c>
      <c r="L217" s="101">
        <v>0</v>
      </c>
      <c r="M217" s="101">
        <v>0</v>
      </c>
      <c r="N217" s="101">
        <v>0</v>
      </c>
      <c r="O217" s="102">
        <v>0</v>
      </c>
    </row>
    <row r="218" spans="1:18" hidden="1">
      <c r="A218" s="68" t="s">
        <v>803</v>
      </c>
      <c r="B218" s="69" t="s">
        <v>804</v>
      </c>
      <c r="C218" s="70">
        <f t="shared" si="56"/>
        <v>0</v>
      </c>
      <c r="D218" s="71">
        <f t="shared" ref="D218:O218" si="66">SUM(D219)</f>
        <v>0</v>
      </c>
      <c r="E218" s="71">
        <f t="shared" si="66"/>
        <v>0</v>
      </c>
      <c r="F218" s="71">
        <f t="shared" si="66"/>
        <v>0</v>
      </c>
      <c r="G218" s="71">
        <f t="shared" si="66"/>
        <v>0</v>
      </c>
      <c r="H218" s="71">
        <f t="shared" si="66"/>
        <v>0</v>
      </c>
      <c r="I218" s="71">
        <f t="shared" si="66"/>
        <v>0</v>
      </c>
      <c r="J218" s="71">
        <f t="shared" si="66"/>
        <v>0</v>
      </c>
      <c r="K218" s="71">
        <f t="shared" si="66"/>
        <v>0</v>
      </c>
      <c r="L218" s="71">
        <f t="shared" si="66"/>
        <v>0</v>
      </c>
      <c r="M218" s="71">
        <f t="shared" si="66"/>
        <v>0</v>
      </c>
      <c r="N218" s="71">
        <f t="shared" si="66"/>
        <v>0</v>
      </c>
      <c r="O218" s="72">
        <f t="shared" si="66"/>
        <v>0</v>
      </c>
    </row>
    <row r="219" spans="1:18" hidden="1">
      <c r="A219" s="73" t="s">
        <v>805</v>
      </c>
      <c r="B219" s="74" t="s">
        <v>806</v>
      </c>
      <c r="C219" s="82">
        <f t="shared" si="56"/>
        <v>0</v>
      </c>
      <c r="D219" s="20">
        <v>0</v>
      </c>
      <c r="E219" s="20">
        <v>0</v>
      </c>
      <c r="F219" s="20">
        <v>0</v>
      </c>
      <c r="G219" s="20">
        <v>0</v>
      </c>
      <c r="H219" s="20">
        <v>0</v>
      </c>
      <c r="I219" s="20">
        <v>0</v>
      </c>
      <c r="J219" s="20">
        <v>0</v>
      </c>
      <c r="K219" s="20">
        <v>0</v>
      </c>
      <c r="L219" s="20">
        <v>0</v>
      </c>
      <c r="M219" s="20">
        <v>0</v>
      </c>
      <c r="N219" s="20">
        <v>0</v>
      </c>
      <c r="O219" s="77">
        <v>0</v>
      </c>
    </row>
    <row r="220" spans="1:18" hidden="1">
      <c r="A220" s="68" t="s">
        <v>807</v>
      </c>
      <c r="B220" s="69" t="s">
        <v>808</v>
      </c>
      <c r="C220" s="70">
        <f t="shared" si="56"/>
        <v>0</v>
      </c>
      <c r="D220" s="71">
        <f t="shared" ref="D220:O220" si="67">SUM(D221)</f>
        <v>0</v>
      </c>
      <c r="E220" s="71">
        <f t="shared" si="67"/>
        <v>0</v>
      </c>
      <c r="F220" s="71">
        <f t="shared" si="67"/>
        <v>0</v>
      </c>
      <c r="G220" s="71">
        <f t="shared" si="67"/>
        <v>0</v>
      </c>
      <c r="H220" s="71">
        <f t="shared" si="67"/>
        <v>0</v>
      </c>
      <c r="I220" s="71">
        <f t="shared" si="67"/>
        <v>0</v>
      </c>
      <c r="J220" s="71">
        <f t="shared" si="67"/>
        <v>0</v>
      </c>
      <c r="K220" s="71">
        <f t="shared" si="67"/>
        <v>0</v>
      </c>
      <c r="L220" s="71">
        <f t="shared" si="67"/>
        <v>0</v>
      </c>
      <c r="M220" s="71">
        <f t="shared" si="67"/>
        <v>0</v>
      </c>
      <c r="N220" s="71">
        <f t="shared" si="67"/>
        <v>0</v>
      </c>
      <c r="O220" s="72">
        <f t="shared" si="67"/>
        <v>0</v>
      </c>
    </row>
    <row r="221" spans="1:18" hidden="1">
      <c r="A221" s="73" t="s">
        <v>809</v>
      </c>
      <c r="B221" s="74" t="s">
        <v>808</v>
      </c>
      <c r="C221" s="82">
        <f t="shared" si="56"/>
        <v>0</v>
      </c>
      <c r="D221" s="20">
        <v>0</v>
      </c>
      <c r="E221" s="20">
        <v>0</v>
      </c>
      <c r="F221" s="20">
        <v>0</v>
      </c>
      <c r="G221" s="20">
        <v>0</v>
      </c>
      <c r="H221" s="20">
        <v>0</v>
      </c>
      <c r="I221" s="20">
        <v>0</v>
      </c>
      <c r="J221" s="20">
        <v>0</v>
      </c>
      <c r="K221" s="20">
        <v>0</v>
      </c>
      <c r="L221" s="20">
        <v>0</v>
      </c>
      <c r="M221" s="20">
        <v>0</v>
      </c>
      <c r="N221" s="20">
        <v>0</v>
      </c>
      <c r="O221" s="77">
        <v>0</v>
      </c>
    </row>
    <row r="222" spans="1:18" ht="20.25" hidden="1" customHeight="1">
      <c r="A222" s="68" t="s">
        <v>810</v>
      </c>
      <c r="B222" s="69" t="s">
        <v>811</v>
      </c>
      <c r="C222" s="70">
        <f t="shared" si="56"/>
        <v>0</v>
      </c>
      <c r="D222" s="71">
        <f t="shared" ref="D222:O222" si="68">SUM(D223)</f>
        <v>0</v>
      </c>
      <c r="E222" s="71">
        <f t="shared" si="68"/>
        <v>0</v>
      </c>
      <c r="F222" s="71">
        <f t="shared" si="68"/>
        <v>0</v>
      </c>
      <c r="G222" s="71">
        <f t="shared" si="68"/>
        <v>0</v>
      </c>
      <c r="H222" s="71">
        <f t="shared" si="68"/>
        <v>0</v>
      </c>
      <c r="I222" s="71">
        <f t="shared" si="68"/>
        <v>0</v>
      </c>
      <c r="J222" s="71">
        <f t="shared" si="68"/>
        <v>0</v>
      </c>
      <c r="K222" s="71">
        <f t="shared" si="68"/>
        <v>0</v>
      </c>
      <c r="L222" s="71">
        <f t="shared" si="68"/>
        <v>0</v>
      </c>
      <c r="M222" s="71">
        <f t="shared" si="68"/>
        <v>0</v>
      </c>
      <c r="N222" s="71">
        <f t="shared" si="68"/>
        <v>0</v>
      </c>
      <c r="O222" s="72">
        <f t="shared" si="68"/>
        <v>0</v>
      </c>
    </row>
    <row r="223" spans="1:18" hidden="1">
      <c r="A223" s="73" t="s">
        <v>812</v>
      </c>
      <c r="B223" s="74" t="s">
        <v>811</v>
      </c>
      <c r="C223" s="82">
        <f t="shared" si="56"/>
        <v>0</v>
      </c>
      <c r="D223" s="20">
        <v>0</v>
      </c>
      <c r="E223" s="20">
        <v>0</v>
      </c>
      <c r="F223" s="20">
        <v>0</v>
      </c>
      <c r="G223" s="20">
        <v>0</v>
      </c>
      <c r="H223" s="20">
        <v>0</v>
      </c>
      <c r="I223" s="20">
        <v>0</v>
      </c>
      <c r="J223" s="20">
        <v>0</v>
      </c>
      <c r="K223" s="20">
        <v>0</v>
      </c>
      <c r="L223" s="20">
        <v>0</v>
      </c>
      <c r="M223" s="20">
        <v>0</v>
      </c>
      <c r="N223" s="20">
        <v>0</v>
      </c>
      <c r="O223" s="77">
        <v>0</v>
      </c>
    </row>
    <row r="224" spans="1:18" hidden="1">
      <c r="A224" s="63">
        <v>6.2</v>
      </c>
      <c r="B224" s="89" t="s">
        <v>813</v>
      </c>
      <c r="C224" s="65">
        <f t="shared" si="56"/>
        <v>0</v>
      </c>
      <c r="D224" s="103">
        <v>0</v>
      </c>
      <c r="E224" s="103">
        <v>0</v>
      </c>
      <c r="F224" s="103">
        <v>0</v>
      </c>
      <c r="G224" s="103">
        <v>0</v>
      </c>
      <c r="H224" s="103">
        <v>0</v>
      </c>
      <c r="I224" s="103">
        <v>0</v>
      </c>
      <c r="J224" s="103">
        <v>0</v>
      </c>
      <c r="K224" s="103">
        <v>0</v>
      </c>
      <c r="L224" s="103">
        <v>0</v>
      </c>
      <c r="M224" s="103">
        <v>0</v>
      </c>
      <c r="N224" s="103">
        <v>0</v>
      </c>
      <c r="O224" s="104">
        <v>0</v>
      </c>
    </row>
    <row r="225" spans="1:15" hidden="1">
      <c r="A225" s="63">
        <v>6.3</v>
      </c>
      <c r="B225" s="89" t="s">
        <v>814</v>
      </c>
      <c r="C225" s="65">
        <f t="shared" si="56"/>
        <v>0</v>
      </c>
      <c r="D225" s="66">
        <f t="shared" ref="D225:O225" si="69">D226</f>
        <v>0</v>
      </c>
      <c r="E225" s="66">
        <f t="shared" si="69"/>
        <v>0</v>
      </c>
      <c r="F225" s="66">
        <f t="shared" si="69"/>
        <v>0</v>
      </c>
      <c r="G225" s="66">
        <f t="shared" si="69"/>
        <v>0</v>
      </c>
      <c r="H225" s="66">
        <f t="shared" si="69"/>
        <v>0</v>
      </c>
      <c r="I225" s="66">
        <f t="shared" si="69"/>
        <v>0</v>
      </c>
      <c r="J225" s="66">
        <f t="shared" si="69"/>
        <v>0</v>
      </c>
      <c r="K225" s="66">
        <f t="shared" si="69"/>
        <v>0</v>
      </c>
      <c r="L225" s="66">
        <f t="shared" si="69"/>
        <v>0</v>
      </c>
      <c r="M225" s="66">
        <f t="shared" si="69"/>
        <v>0</v>
      </c>
      <c r="N225" s="66">
        <f t="shared" si="69"/>
        <v>0</v>
      </c>
      <c r="O225" s="67">
        <f t="shared" si="69"/>
        <v>0</v>
      </c>
    </row>
    <row r="226" spans="1:15" hidden="1">
      <c r="A226" s="68" t="s">
        <v>815</v>
      </c>
      <c r="B226" s="69" t="s">
        <v>816</v>
      </c>
      <c r="C226" s="70">
        <f t="shared" si="56"/>
        <v>0</v>
      </c>
      <c r="D226" s="71">
        <f>SUM(D227)</f>
        <v>0</v>
      </c>
      <c r="E226" s="71">
        <f t="shared" ref="E226:O226" si="70">SUM(E227)</f>
        <v>0</v>
      </c>
      <c r="F226" s="71">
        <f t="shared" si="70"/>
        <v>0</v>
      </c>
      <c r="G226" s="71">
        <f t="shared" si="70"/>
        <v>0</v>
      </c>
      <c r="H226" s="71">
        <f t="shared" si="70"/>
        <v>0</v>
      </c>
      <c r="I226" s="71">
        <f t="shared" si="70"/>
        <v>0</v>
      </c>
      <c r="J226" s="71">
        <f t="shared" si="70"/>
        <v>0</v>
      </c>
      <c r="K226" s="71">
        <f t="shared" si="70"/>
        <v>0</v>
      </c>
      <c r="L226" s="71">
        <f t="shared" si="70"/>
        <v>0</v>
      </c>
      <c r="M226" s="71">
        <f t="shared" si="70"/>
        <v>0</v>
      </c>
      <c r="N226" s="71">
        <f t="shared" si="70"/>
        <v>0</v>
      </c>
      <c r="O226" s="71">
        <f t="shared" si="70"/>
        <v>0</v>
      </c>
    </row>
    <row r="227" spans="1:15" hidden="1">
      <c r="A227" s="73" t="s">
        <v>817</v>
      </c>
      <c r="B227" s="74" t="s">
        <v>818</v>
      </c>
      <c r="C227" s="82">
        <f>SUM(D227:O227)</f>
        <v>0</v>
      </c>
      <c r="D227" s="109">
        <v>0</v>
      </c>
      <c r="E227" s="109">
        <v>0</v>
      </c>
      <c r="F227" s="109">
        <v>0</v>
      </c>
      <c r="G227" s="109">
        <v>0</v>
      </c>
      <c r="H227" s="109">
        <v>0</v>
      </c>
      <c r="I227" s="109">
        <v>0</v>
      </c>
      <c r="J227" s="109">
        <v>0</v>
      </c>
      <c r="K227" s="109">
        <v>0</v>
      </c>
      <c r="L227" s="109">
        <v>0</v>
      </c>
      <c r="M227" s="109">
        <v>0</v>
      </c>
      <c r="N227" s="109">
        <v>0</v>
      </c>
      <c r="O227" s="110">
        <v>0</v>
      </c>
    </row>
    <row r="228" spans="1:15" hidden="1">
      <c r="A228" s="63">
        <v>6.4</v>
      </c>
      <c r="B228" s="105" t="s">
        <v>819</v>
      </c>
      <c r="C228" s="106">
        <f t="shared" si="56"/>
        <v>0</v>
      </c>
      <c r="D228" s="15">
        <f t="shared" ref="D228:O228" si="71">D229</f>
        <v>0</v>
      </c>
      <c r="E228" s="15">
        <f t="shared" si="71"/>
        <v>0</v>
      </c>
      <c r="F228" s="15">
        <f t="shared" si="71"/>
        <v>0</v>
      </c>
      <c r="G228" s="15">
        <f t="shared" si="71"/>
        <v>0</v>
      </c>
      <c r="H228" s="15">
        <f t="shared" si="71"/>
        <v>0</v>
      </c>
      <c r="I228" s="15">
        <f t="shared" si="71"/>
        <v>0</v>
      </c>
      <c r="J228" s="15">
        <f t="shared" si="71"/>
        <v>0</v>
      </c>
      <c r="K228" s="15">
        <f t="shared" si="71"/>
        <v>0</v>
      </c>
      <c r="L228" s="15">
        <f t="shared" si="71"/>
        <v>0</v>
      </c>
      <c r="M228" s="15">
        <f t="shared" si="71"/>
        <v>0</v>
      </c>
      <c r="N228" s="15">
        <f t="shared" si="71"/>
        <v>0</v>
      </c>
      <c r="O228" s="107">
        <f t="shared" si="71"/>
        <v>0</v>
      </c>
    </row>
    <row r="229" spans="1:15" hidden="1">
      <c r="A229" s="68" t="s">
        <v>820</v>
      </c>
      <c r="B229" s="69" t="s">
        <v>502</v>
      </c>
      <c r="C229" s="70">
        <f t="shared" si="56"/>
        <v>0</v>
      </c>
      <c r="D229" s="71">
        <f>SUM(D230)</f>
        <v>0</v>
      </c>
      <c r="E229" s="71">
        <f t="shared" ref="E229:O229" si="72">SUM(E230)</f>
        <v>0</v>
      </c>
      <c r="F229" s="71">
        <f t="shared" si="72"/>
        <v>0</v>
      </c>
      <c r="G229" s="71">
        <f t="shared" si="72"/>
        <v>0</v>
      </c>
      <c r="H229" s="71">
        <f t="shared" si="72"/>
        <v>0</v>
      </c>
      <c r="I229" s="71">
        <f t="shared" si="72"/>
        <v>0</v>
      </c>
      <c r="J229" s="71">
        <f t="shared" si="72"/>
        <v>0</v>
      </c>
      <c r="K229" s="71">
        <f t="shared" si="72"/>
        <v>0</v>
      </c>
      <c r="L229" s="71">
        <f t="shared" si="72"/>
        <v>0</v>
      </c>
      <c r="M229" s="71">
        <f t="shared" si="72"/>
        <v>0</v>
      </c>
      <c r="N229" s="71">
        <f t="shared" si="72"/>
        <v>0</v>
      </c>
      <c r="O229" s="72">
        <f t="shared" si="72"/>
        <v>0</v>
      </c>
    </row>
    <row r="230" spans="1:15" hidden="1">
      <c r="A230" s="73" t="s">
        <v>821</v>
      </c>
      <c r="B230" s="74" t="s">
        <v>504</v>
      </c>
      <c r="C230" s="82">
        <f t="shared" si="56"/>
        <v>0</v>
      </c>
      <c r="D230" s="20">
        <v>0</v>
      </c>
      <c r="E230" s="20">
        <v>0</v>
      </c>
      <c r="F230" s="20">
        <v>0</v>
      </c>
      <c r="G230" s="20">
        <v>0</v>
      </c>
      <c r="H230" s="20">
        <v>0</v>
      </c>
      <c r="I230" s="20">
        <v>0</v>
      </c>
      <c r="J230" s="20">
        <v>0</v>
      </c>
      <c r="K230" s="20">
        <v>0</v>
      </c>
      <c r="L230" s="20">
        <v>0</v>
      </c>
      <c r="M230" s="20">
        <v>0</v>
      </c>
      <c r="N230" s="20">
        <v>0</v>
      </c>
      <c r="O230" s="77">
        <v>0</v>
      </c>
    </row>
    <row r="231" spans="1:15" hidden="1">
      <c r="A231" s="58">
        <v>7</v>
      </c>
      <c r="B231" s="83" t="s">
        <v>822</v>
      </c>
      <c r="C231" s="84">
        <f t="shared" si="56"/>
        <v>0</v>
      </c>
      <c r="D231" s="60">
        <f>D232+D233+D235+D237+D239</f>
        <v>0</v>
      </c>
      <c r="E231" s="61">
        <f t="shared" ref="E231:O231" si="73">E232+E233+E235+E237+E239</f>
        <v>0</v>
      </c>
      <c r="F231" s="61">
        <f t="shared" si="73"/>
        <v>0</v>
      </c>
      <c r="G231" s="61">
        <f t="shared" si="73"/>
        <v>0</v>
      </c>
      <c r="H231" s="61">
        <f t="shared" si="73"/>
        <v>0</v>
      </c>
      <c r="I231" s="61">
        <f t="shared" si="73"/>
        <v>0</v>
      </c>
      <c r="J231" s="61">
        <f t="shared" si="73"/>
        <v>0</v>
      </c>
      <c r="K231" s="61">
        <f t="shared" si="73"/>
        <v>0</v>
      </c>
      <c r="L231" s="61">
        <f t="shared" si="73"/>
        <v>0</v>
      </c>
      <c r="M231" s="61">
        <f t="shared" si="73"/>
        <v>0</v>
      </c>
      <c r="N231" s="61">
        <f t="shared" si="73"/>
        <v>0</v>
      </c>
      <c r="O231" s="62">
        <f t="shared" si="73"/>
        <v>0</v>
      </c>
    </row>
    <row r="232" spans="1:15" hidden="1">
      <c r="A232" s="68">
        <v>7.1</v>
      </c>
      <c r="B232" s="108" t="s">
        <v>823</v>
      </c>
      <c r="C232" s="70">
        <f t="shared" si="56"/>
        <v>0</v>
      </c>
      <c r="D232" s="109">
        <v>0</v>
      </c>
      <c r="E232" s="109">
        <v>0</v>
      </c>
      <c r="F232" s="109">
        <v>0</v>
      </c>
      <c r="G232" s="109">
        <v>0</v>
      </c>
      <c r="H232" s="109">
        <v>0</v>
      </c>
      <c r="I232" s="109">
        <v>0</v>
      </c>
      <c r="J232" s="109">
        <v>0</v>
      </c>
      <c r="K232" s="109">
        <v>0</v>
      </c>
      <c r="L232" s="109">
        <v>0</v>
      </c>
      <c r="M232" s="109">
        <v>0</v>
      </c>
      <c r="N232" s="109">
        <v>0</v>
      </c>
      <c r="O232" s="110">
        <v>0</v>
      </c>
    </row>
    <row r="233" spans="1:15" ht="20.399999999999999" hidden="1">
      <c r="A233" s="68">
        <v>7.2</v>
      </c>
      <c r="B233" s="108" t="s">
        <v>824</v>
      </c>
      <c r="C233" s="70">
        <f t="shared" si="56"/>
        <v>0</v>
      </c>
      <c r="D233" s="70">
        <f t="shared" ref="D233:O233" si="74">D234</f>
        <v>0</v>
      </c>
      <c r="E233" s="71">
        <f t="shared" si="74"/>
        <v>0</v>
      </c>
      <c r="F233" s="71">
        <f t="shared" si="74"/>
        <v>0</v>
      </c>
      <c r="G233" s="71">
        <f t="shared" si="74"/>
        <v>0</v>
      </c>
      <c r="H233" s="71">
        <f t="shared" si="74"/>
        <v>0</v>
      </c>
      <c r="I233" s="71">
        <f t="shared" si="74"/>
        <v>0</v>
      </c>
      <c r="J233" s="71">
        <f t="shared" si="74"/>
        <v>0</v>
      </c>
      <c r="K233" s="71">
        <f t="shared" si="74"/>
        <v>0</v>
      </c>
      <c r="L233" s="71">
        <f t="shared" si="74"/>
        <v>0</v>
      </c>
      <c r="M233" s="71">
        <f t="shared" si="74"/>
        <v>0</v>
      </c>
      <c r="N233" s="71">
        <f t="shared" si="74"/>
        <v>0</v>
      </c>
      <c r="O233" s="72">
        <f t="shared" si="74"/>
        <v>0</v>
      </c>
    </row>
    <row r="234" spans="1:15" hidden="1">
      <c r="A234" s="73" t="s">
        <v>825</v>
      </c>
      <c r="B234" s="74" t="s">
        <v>826</v>
      </c>
      <c r="C234" s="82">
        <f t="shared" si="56"/>
        <v>0</v>
      </c>
      <c r="D234" s="28">
        <v>0</v>
      </c>
      <c r="E234" s="28">
        <v>0</v>
      </c>
      <c r="F234" s="28">
        <v>0</v>
      </c>
      <c r="G234" s="28">
        <v>0</v>
      </c>
      <c r="H234" s="28">
        <v>0</v>
      </c>
      <c r="I234" s="28">
        <v>0</v>
      </c>
      <c r="J234" s="28">
        <v>0</v>
      </c>
      <c r="K234" s="28">
        <v>0</v>
      </c>
      <c r="L234" s="28">
        <v>0</v>
      </c>
      <c r="M234" s="28">
        <v>0</v>
      </c>
      <c r="N234" s="28">
        <v>0</v>
      </c>
      <c r="O234" s="90">
        <v>0</v>
      </c>
    </row>
    <row r="235" spans="1:15" ht="20.399999999999999" hidden="1">
      <c r="A235" s="68">
        <v>7.3</v>
      </c>
      <c r="B235" s="108" t="s">
        <v>827</v>
      </c>
      <c r="C235" s="70">
        <f t="shared" si="56"/>
        <v>0</v>
      </c>
      <c r="D235" s="71">
        <f t="shared" ref="D235:O235" si="75">SUM(D236)</f>
        <v>0</v>
      </c>
      <c r="E235" s="71">
        <f t="shared" si="75"/>
        <v>0</v>
      </c>
      <c r="F235" s="71">
        <f t="shared" si="75"/>
        <v>0</v>
      </c>
      <c r="G235" s="71">
        <f t="shared" si="75"/>
        <v>0</v>
      </c>
      <c r="H235" s="71">
        <f t="shared" si="75"/>
        <v>0</v>
      </c>
      <c r="I235" s="71">
        <f t="shared" si="75"/>
        <v>0</v>
      </c>
      <c r="J235" s="71">
        <f t="shared" si="75"/>
        <v>0</v>
      </c>
      <c r="K235" s="71">
        <f t="shared" si="75"/>
        <v>0</v>
      </c>
      <c r="L235" s="71">
        <f t="shared" si="75"/>
        <v>0</v>
      </c>
      <c r="M235" s="71">
        <f t="shared" si="75"/>
        <v>0</v>
      </c>
      <c r="N235" s="71">
        <f t="shared" si="75"/>
        <v>0</v>
      </c>
      <c r="O235" s="72">
        <f t="shared" si="75"/>
        <v>0</v>
      </c>
    </row>
    <row r="236" spans="1:15" hidden="1">
      <c r="A236" s="73" t="s">
        <v>828</v>
      </c>
      <c r="B236" s="74" t="s">
        <v>829</v>
      </c>
      <c r="C236" s="82">
        <f t="shared" si="56"/>
        <v>0</v>
      </c>
      <c r="D236" s="28">
        <v>0</v>
      </c>
      <c r="E236" s="28">
        <v>0</v>
      </c>
      <c r="F236" s="28">
        <v>0</v>
      </c>
      <c r="G236" s="28">
        <v>0</v>
      </c>
      <c r="H236" s="28">
        <v>0</v>
      </c>
      <c r="I236" s="28">
        <v>0</v>
      </c>
      <c r="J236" s="28">
        <v>0</v>
      </c>
      <c r="K236" s="28">
        <v>0</v>
      </c>
      <c r="L236" s="28">
        <v>0</v>
      </c>
      <c r="M236" s="28">
        <v>0</v>
      </c>
      <c r="N236" s="28">
        <v>0</v>
      </c>
      <c r="O236" s="90">
        <v>0</v>
      </c>
    </row>
    <row r="237" spans="1:15" ht="20.399999999999999" hidden="1">
      <c r="A237" s="68">
        <v>7.4</v>
      </c>
      <c r="B237" s="108" t="s">
        <v>830</v>
      </c>
      <c r="C237" s="70">
        <f t="shared" si="56"/>
        <v>0</v>
      </c>
      <c r="D237" s="111">
        <f>SUM(D238)</f>
        <v>0</v>
      </c>
      <c r="E237" s="111">
        <f t="shared" ref="E237:O237" si="76">SUM(E238)</f>
        <v>0</v>
      </c>
      <c r="F237" s="111">
        <f t="shared" si="76"/>
        <v>0</v>
      </c>
      <c r="G237" s="111">
        <f t="shared" si="76"/>
        <v>0</v>
      </c>
      <c r="H237" s="111">
        <f t="shared" si="76"/>
        <v>0</v>
      </c>
      <c r="I237" s="111">
        <f t="shared" si="76"/>
        <v>0</v>
      </c>
      <c r="J237" s="111">
        <f t="shared" si="76"/>
        <v>0</v>
      </c>
      <c r="K237" s="111">
        <f t="shared" si="76"/>
        <v>0</v>
      </c>
      <c r="L237" s="111">
        <f t="shared" si="76"/>
        <v>0</v>
      </c>
      <c r="M237" s="111">
        <f t="shared" si="76"/>
        <v>0</v>
      </c>
      <c r="N237" s="111">
        <f t="shared" si="76"/>
        <v>0</v>
      </c>
      <c r="O237" s="112">
        <f t="shared" si="76"/>
        <v>0</v>
      </c>
    </row>
    <row r="238" spans="1:15" hidden="1">
      <c r="A238" s="73" t="s">
        <v>831</v>
      </c>
      <c r="B238" s="74" t="s">
        <v>832</v>
      </c>
      <c r="C238" s="82">
        <f t="shared" si="56"/>
        <v>0</v>
      </c>
      <c r="D238" s="28">
        <v>0</v>
      </c>
      <c r="E238" s="28">
        <v>0</v>
      </c>
      <c r="F238" s="28">
        <v>0</v>
      </c>
      <c r="G238" s="28">
        <v>0</v>
      </c>
      <c r="H238" s="28">
        <v>0</v>
      </c>
      <c r="I238" s="28">
        <v>0</v>
      </c>
      <c r="J238" s="28">
        <v>0</v>
      </c>
      <c r="K238" s="28">
        <v>0</v>
      </c>
      <c r="L238" s="28">
        <v>0</v>
      </c>
      <c r="M238" s="28">
        <v>0</v>
      </c>
      <c r="N238" s="28">
        <v>0</v>
      </c>
      <c r="O238" s="90">
        <v>0</v>
      </c>
    </row>
    <row r="239" spans="1:15" ht="30.6" hidden="1">
      <c r="A239" s="68">
        <v>7.9</v>
      </c>
      <c r="B239" s="108" t="s">
        <v>833</v>
      </c>
      <c r="C239" s="70">
        <f t="shared" si="56"/>
        <v>0</v>
      </c>
      <c r="D239" s="70">
        <f>SUM(D240:D241)</f>
        <v>0</v>
      </c>
      <c r="E239" s="70">
        <f t="shared" ref="E239:O239" si="77">SUM(E240:E241)</f>
        <v>0</v>
      </c>
      <c r="F239" s="70">
        <f t="shared" si="77"/>
        <v>0</v>
      </c>
      <c r="G239" s="70">
        <f t="shared" si="77"/>
        <v>0</v>
      </c>
      <c r="H239" s="70">
        <f t="shared" si="77"/>
        <v>0</v>
      </c>
      <c r="I239" s="70">
        <f t="shared" si="77"/>
        <v>0</v>
      </c>
      <c r="J239" s="70">
        <f t="shared" si="77"/>
        <v>0</v>
      </c>
      <c r="K239" s="70">
        <f t="shared" si="77"/>
        <v>0</v>
      </c>
      <c r="L239" s="70">
        <f t="shared" si="77"/>
        <v>0</v>
      </c>
      <c r="M239" s="70">
        <f t="shared" si="77"/>
        <v>0</v>
      </c>
      <c r="N239" s="70">
        <f t="shared" si="77"/>
        <v>0</v>
      </c>
      <c r="O239" s="113">
        <f t="shared" si="77"/>
        <v>0</v>
      </c>
    </row>
    <row r="240" spans="1:15" ht="20.399999999999999" hidden="1">
      <c r="A240" s="73" t="s">
        <v>834</v>
      </c>
      <c r="B240" s="74" t="s">
        <v>835</v>
      </c>
      <c r="C240" s="82">
        <f>SUM(D240:O240)</f>
        <v>0</v>
      </c>
      <c r="D240" s="28">
        <v>0</v>
      </c>
      <c r="E240" s="28">
        <v>0</v>
      </c>
      <c r="F240" s="28">
        <v>0</v>
      </c>
      <c r="G240" s="28">
        <v>0</v>
      </c>
      <c r="H240" s="28">
        <v>0</v>
      </c>
      <c r="I240" s="28">
        <v>0</v>
      </c>
      <c r="J240" s="28">
        <v>0</v>
      </c>
      <c r="K240" s="28">
        <v>0</v>
      </c>
      <c r="L240" s="28">
        <v>0</v>
      </c>
      <c r="M240" s="28">
        <v>0</v>
      </c>
      <c r="N240" s="28">
        <v>0</v>
      </c>
      <c r="O240" s="90">
        <v>0</v>
      </c>
    </row>
    <row r="241" spans="1:18" ht="30.6" hidden="1">
      <c r="A241" s="73" t="s">
        <v>836</v>
      </c>
      <c r="B241" s="74" t="s">
        <v>837</v>
      </c>
      <c r="C241" s="82">
        <f t="shared" si="56"/>
        <v>0</v>
      </c>
      <c r="D241" s="28">
        <v>0</v>
      </c>
      <c r="E241" s="28">
        <v>0</v>
      </c>
      <c r="F241" s="28">
        <v>0</v>
      </c>
      <c r="G241" s="28">
        <v>0</v>
      </c>
      <c r="H241" s="28">
        <v>0</v>
      </c>
      <c r="I241" s="28">
        <v>0</v>
      </c>
      <c r="J241" s="28">
        <v>0</v>
      </c>
      <c r="K241" s="28">
        <v>0</v>
      </c>
      <c r="L241" s="28">
        <v>0</v>
      </c>
      <c r="M241" s="28">
        <v>0</v>
      </c>
      <c r="N241" s="28">
        <v>0</v>
      </c>
      <c r="O241" s="90">
        <v>0</v>
      </c>
    </row>
    <row r="242" spans="1:18">
      <c r="A242" s="58">
        <v>8</v>
      </c>
      <c r="B242" s="83" t="s">
        <v>385</v>
      </c>
      <c r="C242" s="84">
        <f t="shared" si="56"/>
        <v>91994924</v>
      </c>
      <c r="D242" s="60">
        <f>D243+D247+D253</f>
        <v>7818913</v>
      </c>
      <c r="E242" s="61">
        <f t="shared" ref="E242:O242" si="78">E243+E247+E253</f>
        <v>7818913</v>
      </c>
      <c r="F242" s="61">
        <f t="shared" si="78"/>
        <v>7818913</v>
      </c>
      <c r="G242" s="61">
        <f t="shared" si="78"/>
        <v>7818913</v>
      </c>
      <c r="H242" s="61">
        <f t="shared" si="78"/>
        <v>7818913</v>
      </c>
      <c r="I242" s="61">
        <f t="shared" si="78"/>
        <v>7818913</v>
      </c>
      <c r="J242" s="61">
        <f t="shared" si="78"/>
        <v>7818913</v>
      </c>
      <c r="K242" s="61">
        <f t="shared" si="78"/>
        <v>7818913</v>
      </c>
      <c r="L242" s="61">
        <f t="shared" si="78"/>
        <v>7818913</v>
      </c>
      <c r="M242" s="61">
        <f t="shared" si="78"/>
        <v>7818913</v>
      </c>
      <c r="N242" s="61">
        <f t="shared" si="78"/>
        <v>6902897</v>
      </c>
      <c r="O242" s="62">
        <f t="shared" si="78"/>
        <v>6902897</v>
      </c>
    </row>
    <row r="243" spans="1:18">
      <c r="A243" s="63">
        <v>8.1</v>
      </c>
      <c r="B243" s="89" t="s">
        <v>386</v>
      </c>
      <c r="C243" s="65">
        <f t="shared" si="56"/>
        <v>66616080</v>
      </c>
      <c r="D243" s="66">
        <f t="shared" ref="D243:O243" si="79">D244</f>
        <v>5551340</v>
      </c>
      <c r="E243" s="66">
        <f t="shared" si="79"/>
        <v>5551340</v>
      </c>
      <c r="F243" s="66">
        <f t="shared" si="79"/>
        <v>5551340</v>
      </c>
      <c r="G243" s="66">
        <f t="shared" si="79"/>
        <v>5551340</v>
      </c>
      <c r="H243" s="66">
        <f t="shared" si="79"/>
        <v>5551340</v>
      </c>
      <c r="I243" s="66">
        <f t="shared" si="79"/>
        <v>5551340</v>
      </c>
      <c r="J243" s="66">
        <f t="shared" si="79"/>
        <v>5551340</v>
      </c>
      <c r="K243" s="66">
        <f t="shared" si="79"/>
        <v>5551340</v>
      </c>
      <c r="L243" s="66">
        <f t="shared" si="79"/>
        <v>5551340</v>
      </c>
      <c r="M243" s="66">
        <f t="shared" si="79"/>
        <v>5551340</v>
      </c>
      <c r="N243" s="66">
        <f t="shared" si="79"/>
        <v>5551340</v>
      </c>
      <c r="O243" s="67">
        <f t="shared" si="79"/>
        <v>5551340</v>
      </c>
    </row>
    <row r="244" spans="1:18">
      <c r="A244" s="68" t="s">
        <v>838</v>
      </c>
      <c r="B244" s="114" t="s">
        <v>839</v>
      </c>
      <c r="C244" s="70">
        <f t="shared" si="56"/>
        <v>66616080</v>
      </c>
      <c r="D244" s="71">
        <f>SUM(D245:D246)</f>
        <v>5551340</v>
      </c>
      <c r="E244" s="71">
        <f t="shared" ref="E244:O244" si="80">SUM(E245:E246)</f>
        <v>5551340</v>
      </c>
      <c r="F244" s="71">
        <f t="shared" si="80"/>
        <v>5551340</v>
      </c>
      <c r="G244" s="71">
        <f t="shared" si="80"/>
        <v>5551340</v>
      </c>
      <c r="H244" s="71">
        <f t="shared" si="80"/>
        <v>5551340</v>
      </c>
      <c r="I244" s="71">
        <f t="shared" si="80"/>
        <v>5551340</v>
      </c>
      <c r="J244" s="71">
        <f t="shared" si="80"/>
        <v>5551340</v>
      </c>
      <c r="K244" s="71">
        <f t="shared" si="80"/>
        <v>5551340</v>
      </c>
      <c r="L244" s="71">
        <f t="shared" si="80"/>
        <v>5551340</v>
      </c>
      <c r="M244" s="71">
        <f t="shared" si="80"/>
        <v>5551340</v>
      </c>
      <c r="N244" s="71">
        <f t="shared" si="80"/>
        <v>5551340</v>
      </c>
      <c r="O244" s="72">
        <f t="shared" si="80"/>
        <v>5551340</v>
      </c>
    </row>
    <row r="245" spans="1:18">
      <c r="A245" s="73" t="s">
        <v>840</v>
      </c>
      <c r="B245" s="98" t="s">
        <v>841</v>
      </c>
      <c r="C245" s="82">
        <f t="shared" si="56"/>
        <v>65437056</v>
      </c>
      <c r="D245" s="20">
        <v>5453088</v>
      </c>
      <c r="E245" s="20">
        <v>5453088</v>
      </c>
      <c r="F245" s="20">
        <v>5453088</v>
      </c>
      <c r="G245" s="20">
        <v>5453088</v>
      </c>
      <c r="H245" s="20">
        <v>5453088</v>
      </c>
      <c r="I245" s="20">
        <v>5453088</v>
      </c>
      <c r="J245" s="20">
        <v>5453088</v>
      </c>
      <c r="K245" s="20">
        <v>5453088</v>
      </c>
      <c r="L245" s="20">
        <v>5453088</v>
      </c>
      <c r="M245" s="20">
        <v>5453088</v>
      </c>
      <c r="N245" s="20">
        <v>5453088</v>
      </c>
      <c r="O245" s="20">
        <v>5453088</v>
      </c>
      <c r="P245" s="4"/>
      <c r="Q245" s="152"/>
      <c r="R245" s="152"/>
    </row>
    <row r="246" spans="1:18">
      <c r="A246" s="73" t="s">
        <v>842</v>
      </c>
      <c r="B246" s="98" t="s">
        <v>843</v>
      </c>
      <c r="C246" s="82">
        <f t="shared" si="56"/>
        <v>1179024</v>
      </c>
      <c r="D246" s="20">
        <v>98252</v>
      </c>
      <c r="E246" s="20">
        <v>98252</v>
      </c>
      <c r="F246" s="20">
        <v>98252</v>
      </c>
      <c r="G246" s="20">
        <v>98252</v>
      </c>
      <c r="H246" s="20">
        <v>98252</v>
      </c>
      <c r="I246" s="20">
        <v>98252</v>
      </c>
      <c r="J246" s="20">
        <v>98252</v>
      </c>
      <c r="K246" s="20">
        <v>98252</v>
      </c>
      <c r="L246" s="20">
        <v>98252</v>
      </c>
      <c r="M246" s="20">
        <v>98252</v>
      </c>
      <c r="N246" s="20">
        <v>98252</v>
      </c>
      <c r="O246" s="20">
        <v>98252</v>
      </c>
      <c r="P246" s="4"/>
      <c r="Q246" s="152"/>
      <c r="R246" s="158"/>
    </row>
    <row r="247" spans="1:18">
      <c r="A247" s="63">
        <v>8.1999999999999993</v>
      </c>
      <c r="B247" s="89" t="s">
        <v>393</v>
      </c>
      <c r="C247" s="65">
        <f t="shared" si="56"/>
        <v>25378844</v>
      </c>
      <c r="D247" s="66">
        <f t="shared" ref="D247:O247" si="81">D248</f>
        <v>2267573</v>
      </c>
      <c r="E247" s="66">
        <f t="shared" si="81"/>
        <v>2267573</v>
      </c>
      <c r="F247" s="66">
        <f t="shared" si="81"/>
        <v>2267573</v>
      </c>
      <c r="G247" s="66">
        <f t="shared" si="81"/>
        <v>2267573</v>
      </c>
      <c r="H247" s="66">
        <f t="shared" si="81"/>
        <v>2267573</v>
      </c>
      <c r="I247" s="66">
        <f t="shared" si="81"/>
        <v>2267573</v>
      </c>
      <c r="J247" s="66">
        <f t="shared" si="81"/>
        <v>2267573</v>
      </c>
      <c r="K247" s="66">
        <f t="shared" si="81"/>
        <v>2267573</v>
      </c>
      <c r="L247" s="66">
        <f t="shared" si="81"/>
        <v>2267573</v>
      </c>
      <c r="M247" s="66">
        <f t="shared" si="81"/>
        <v>2267573</v>
      </c>
      <c r="N247" s="66">
        <f t="shared" si="81"/>
        <v>1351557</v>
      </c>
      <c r="O247" s="67">
        <f t="shared" si="81"/>
        <v>1351557</v>
      </c>
    </row>
    <row r="248" spans="1:18">
      <c r="A248" s="68" t="s">
        <v>844</v>
      </c>
      <c r="B248" s="69" t="s">
        <v>845</v>
      </c>
      <c r="C248" s="70">
        <f>SUM(D248:O248)</f>
        <v>25378844</v>
      </c>
      <c r="D248" s="71">
        <f>SUM(D249:D252)</f>
        <v>2267573</v>
      </c>
      <c r="E248" s="71">
        <f t="shared" ref="E248:O248" si="82">SUM(E249:E252)</f>
        <v>2267573</v>
      </c>
      <c r="F248" s="71">
        <f t="shared" si="82"/>
        <v>2267573</v>
      </c>
      <c r="G248" s="71">
        <f t="shared" si="82"/>
        <v>2267573</v>
      </c>
      <c r="H248" s="71">
        <f t="shared" si="82"/>
        <v>2267573</v>
      </c>
      <c r="I248" s="71">
        <f t="shared" si="82"/>
        <v>2267573</v>
      </c>
      <c r="J248" s="71">
        <f t="shared" si="82"/>
        <v>2267573</v>
      </c>
      <c r="K248" s="71">
        <f t="shared" si="82"/>
        <v>2267573</v>
      </c>
      <c r="L248" s="71">
        <f t="shared" si="82"/>
        <v>2267573</v>
      </c>
      <c r="M248" s="71">
        <f t="shared" si="82"/>
        <v>2267573</v>
      </c>
      <c r="N248" s="71">
        <f t="shared" si="82"/>
        <v>1351557</v>
      </c>
      <c r="O248" s="72">
        <f t="shared" si="82"/>
        <v>1351557</v>
      </c>
    </row>
    <row r="249" spans="1:18">
      <c r="A249" s="73" t="s">
        <v>846</v>
      </c>
      <c r="B249" s="98" t="s">
        <v>847</v>
      </c>
      <c r="C249" s="82">
        <f t="shared" si="56"/>
        <v>9151000</v>
      </c>
      <c r="D249" s="20">
        <v>915100</v>
      </c>
      <c r="E249" s="20">
        <v>915100</v>
      </c>
      <c r="F249" s="20">
        <v>915100</v>
      </c>
      <c r="G249" s="20">
        <v>915100</v>
      </c>
      <c r="H249" s="20">
        <v>915100</v>
      </c>
      <c r="I249" s="20">
        <v>915100</v>
      </c>
      <c r="J249" s="20">
        <v>915100</v>
      </c>
      <c r="K249" s="20">
        <v>915100</v>
      </c>
      <c r="L249" s="20">
        <v>915100</v>
      </c>
      <c r="M249" s="20">
        <v>915100</v>
      </c>
      <c r="N249" s="20">
        <v>0</v>
      </c>
      <c r="O249" s="77">
        <v>0</v>
      </c>
    </row>
    <row r="250" spans="1:18" ht="20.399999999999999">
      <c r="A250" s="73" t="s">
        <v>848</v>
      </c>
      <c r="B250" s="98" t="s">
        <v>849</v>
      </c>
      <c r="C250" s="82">
        <f t="shared" si="56"/>
        <v>9160</v>
      </c>
      <c r="D250" s="20">
        <v>916</v>
      </c>
      <c r="E250" s="20">
        <v>916</v>
      </c>
      <c r="F250" s="20">
        <v>916</v>
      </c>
      <c r="G250" s="20">
        <v>916</v>
      </c>
      <c r="H250" s="20">
        <v>916</v>
      </c>
      <c r="I250" s="20">
        <v>916</v>
      </c>
      <c r="J250" s="20">
        <v>916</v>
      </c>
      <c r="K250" s="20">
        <v>916</v>
      </c>
      <c r="L250" s="20">
        <v>916</v>
      </c>
      <c r="M250" s="20">
        <v>916</v>
      </c>
      <c r="N250" s="20">
        <v>0</v>
      </c>
      <c r="O250" s="77">
        <v>0</v>
      </c>
      <c r="P250" s="152"/>
    </row>
    <row r="251" spans="1:18">
      <c r="A251" s="73" t="s">
        <v>850</v>
      </c>
      <c r="B251" s="98" t="s">
        <v>851</v>
      </c>
      <c r="C251" s="82">
        <f t="shared" si="56"/>
        <v>16202496</v>
      </c>
      <c r="D251" s="20">
        <v>1350208</v>
      </c>
      <c r="E251" s="20">
        <v>1350208</v>
      </c>
      <c r="F251" s="20">
        <v>1350208</v>
      </c>
      <c r="G251" s="20">
        <v>1350208</v>
      </c>
      <c r="H251" s="20">
        <v>1350208</v>
      </c>
      <c r="I251" s="20">
        <v>1350208</v>
      </c>
      <c r="J251" s="20">
        <v>1350208</v>
      </c>
      <c r="K251" s="20">
        <v>1350208</v>
      </c>
      <c r="L251" s="20">
        <v>1350208</v>
      </c>
      <c r="M251" s="20">
        <v>1350208</v>
      </c>
      <c r="N251" s="20">
        <v>1350208</v>
      </c>
      <c r="O251" s="20">
        <v>1350208</v>
      </c>
    </row>
    <row r="252" spans="1:18" ht="20.399999999999999">
      <c r="A252" s="73" t="s">
        <v>852</v>
      </c>
      <c r="B252" s="98" t="s">
        <v>853</v>
      </c>
      <c r="C252" s="82">
        <f t="shared" si="56"/>
        <v>16188</v>
      </c>
      <c r="D252" s="20">
        <v>1349</v>
      </c>
      <c r="E252" s="20">
        <v>1349</v>
      </c>
      <c r="F252" s="20">
        <v>1349</v>
      </c>
      <c r="G252" s="20">
        <v>1349</v>
      </c>
      <c r="H252" s="20">
        <v>1349</v>
      </c>
      <c r="I252" s="20">
        <v>1349</v>
      </c>
      <c r="J252" s="20">
        <v>1349</v>
      </c>
      <c r="K252" s="20">
        <v>1349</v>
      </c>
      <c r="L252" s="20">
        <v>1349</v>
      </c>
      <c r="M252" s="20">
        <v>1349</v>
      </c>
      <c r="N252" s="20">
        <v>1349</v>
      </c>
      <c r="O252" s="20">
        <v>1349</v>
      </c>
    </row>
    <row r="253" spans="1:18">
      <c r="A253" s="63">
        <v>8.3000000000000007</v>
      </c>
      <c r="B253" s="89" t="s">
        <v>399</v>
      </c>
      <c r="C253" s="65">
        <f t="shared" si="56"/>
        <v>0</v>
      </c>
      <c r="D253" s="66">
        <f t="shared" ref="D253:O253" si="83">SUM(D254)</f>
        <v>0</v>
      </c>
      <c r="E253" s="66">
        <f t="shared" si="83"/>
        <v>0</v>
      </c>
      <c r="F253" s="66">
        <f t="shared" si="83"/>
        <v>0</v>
      </c>
      <c r="G253" s="66">
        <f t="shared" si="83"/>
        <v>0</v>
      </c>
      <c r="H253" s="66">
        <f t="shared" si="83"/>
        <v>0</v>
      </c>
      <c r="I253" s="66">
        <f t="shared" si="83"/>
        <v>0</v>
      </c>
      <c r="J253" s="66">
        <f t="shared" si="83"/>
        <v>0</v>
      </c>
      <c r="K253" s="66">
        <f t="shared" si="83"/>
        <v>0</v>
      </c>
      <c r="L253" s="66">
        <f t="shared" si="83"/>
        <v>0</v>
      </c>
      <c r="M253" s="66">
        <f t="shared" si="83"/>
        <v>0</v>
      </c>
      <c r="N253" s="66">
        <f t="shared" si="83"/>
        <v>0</v>
      </c>
      <c r="O253" s="67">
        <f t="shared" si="83"/>
        <v>0</v>
      </c>
    </row>
    <row r="254" spans="1:18">
      <c r="A254" s="68" t="s">
        <v>854</v>
      </c>
      <c r="B254" s="114" t="s">
        <v>855</v>
      </c>
      <c r="C254" s="70">
        <f t="shared" si="56"/>
        <v>0</v>
      </c>
      <c r="D254" s="71">
        <f>SUM(D255:D257)</f>
        <v>0</v>
      </c>
      <c r="E254" s="71">
        <f t="shared" ref="E254:O254" si="84">SUM(E255:E257)</f>
        <v>0</v>
      </c>
      <c r="F254" s="71">
        <f t="shared" si="84"/>
        <v>0</v>
      </c>
      <c r="G254" s="71">
        <f t="shared" si="84"/>
        <v>0</v>
      </c>
      <c r="H254" s="71">
        <f t="shared" si="84"/>
        <v>0</v>
      </c>
      <c r="I254" s="71">
        <f t="shared" si="84"/>
        <v>0</v>
      </c>
      <c r="J254" s="71">
        <f t="shared" si="84"/>
        <v>0</v>
      </c>
      <c r="K254" s="71">
        <f t="shared" si="84"/>
        <v>0</v>
      </c>
      <c r="L254" s="71">
        <f t="shared" si="84"/>
        <v>0</v>
      </c>
      <c r="M254" s="71">
        <f t="shared" si="84"/>
        <v>0</v>
      </c>
      <c r="N254" s="71">
        <f t="shared" si="84"/>
        <v>0</v>
      </c>
      <c r="O254" s="72">
        <f t="shared" si="84"/>
        <v>0</v>
      </c>
    </row>
    <row r="255" spans="1:18">
      <c r="A255" s="73" t="s">
        <v>856</v>
      </c>
      <c r="B255" s="98" t="s">
        <v>857</v>
      </c>
      <c r="C255" s="82">
        <f t="shared" si="56"/>
        <v>0</v>
      </c>
      <c r="D255" s="28">
        <v>0</v>
      </c>
      <c r="E255" s="28">
        <v>0</v>
      </c>
      <c r="F255" s="28">
        <v>0</v>
      </c>
      <c r="G255" s="28">
        <v>0</v>
      </c>
      <c r="H255" s="28">
        <v>0</v>
      </c>
      <c r="I255" s="28">
        <v>0</v>
      </c>
      <c r="J255" s="28">
        <v>0</v>
      </c>
      <c r="K255" s="28">
        <v>0</v>
      </c>
      <c r="L255" s="28">
        <v>0</v>
      </c>
      <c r="M255" s="28">
        <v>0</v>
      </c>
      <c r="N255" s="28">
        <v>0</v>
      </c>
      <c r="O255" s="28">
        <v>0</v>
      </c>
    </row>
    <row r="256" spans="1:18">
      <c r="A256" s="73" t="s">
        <v>858</v>
      </c>
      <c r="B256" s="98" t="s">
        <v>859</v>
      </c>
      <c r="C256" s="82">
        <f t="shared" si="56"/>
        <v>0</v>
      </c>
      <c r="D256" s="28">
        <v>0</v>
      </c>
      <c r="E256" s="28">
        <v>0</v>
      </c>
      <c r="F256" s="28">
        <v>0</v>
      </c>
      <c r="G256" s="28">
        <v>0</v>
      </c>
      <c r="H256" s="28">
        <v>0</v>
      </c>
      <c r="I256" s="28">
        <v>0</v>
      </c>
      <c r="J256" s="28">
        <v>0</v>
      </c>
      <c r="K256" s="28">
        <v>0</v>
      </c>
      <c r="L256" s="28">
        <v>0</v>
      </c>
      <c r="M256" s="28">
        <v>0</v>
      </c>
      <c r="N256" s="28">
        <v>0</v>
      </c>
      <c r="O256" s="90">
        <v>0</v>
      </c>
    </row>
    <row r="257" spans="1:15">
      <c r="A257" s="73" t="s">
        <v>860</v>
      </c>
      <c r="B257" s="98" t="s">
        <v>861</v>
      </c>
      <c r="C257" s="82">
        <f t="shared" si="56"/>
        <v>0</v>
      </c>
      <c r="D257" s="28">
        <v>0</v>
      </c>
      <c r="E257" s="28">
        <v>0</v>
      </c>
      <c r="F257" s="28">
        <v>0</v>
      </c>
      <c r="G257" s="28">
        <v>0</v>
      </c>
      <c r="H257" s="28">
        <v>0</v>
      </c>
      <c r="I257" s="28">
        <v>0</v>
      </c>
      <c r="J257" s="28">
        <v>0</v>
      </c>
      <c r="K257" s="28">
        <v>0</v>
      </c>
      <c r="L257" s="28">
        <v>0</v>
      </c>
      <c r="M257" s="28">
        <v>0</v>
      </c>
      <c r="N257" s="28">
        <v>0</v>
      </c>
      <c r="O257" s="90">
        <v>0</v>
      </c>
    </row>
    <row r="258" spans="1:15">
      <c r="A258" s="58">
        <v>9</v>
      </c>
      <c r="B258" s="115" t="s">
        <v>862</v>
      </c>
      <c r="C258" s="84">
        <f t="shared" si="56"/>
        <v>0</v>
      </c>
      <c r="D258" s="60">
        <f>D259+D262+D263+D268+D272+D273</f>
        <v>0</v>
      </c>
      <c r="E258" s="61">
        <f t="shared" ref="E258:O258" si="85">E259+E262+E263+E268+E272+E273</f>
        <v>0</v>
      </c>
      <c r="F258" s="61">
        <f t="shared" si="85"/>
        <v>0</v>
      </c>
      <c r="G258" s="61">
        <f t="shared" si="85"/>
        <v>0</v>
      </c>
      <c r="H258" s="61">
        <f t="shared" si="85"/>
        <v>0</v>
      </c>
      <c r="I258" s="61">
        <f t="shared" si="85"/>
        <v>0</v>
      </c>
      <c r="J258" s="61">
        <f t="shared" si="85"/>
        <v>0</v>
      </c>
      <c r="K258" s="61">
        <f t="shared" si="85"/>
        <v>0</v>
      </c>
      <c r="L258" s="61">
        <f t="shared" si="85"/>
        <v>0</v>
      </c>
      <c r="M258" s="61">
        <f t="shared" si="85"/>
        <v>0</v>
      </c>
      <c r="N258" s="61">
        <f t="shared" si="85"/>
        <v>0</v>
      </c>
      <c r="O258" s="62">
        <f t="shared" si="85"/>
        <v>0</v>
      </c>
    </row>
    <row r="259" spans="1:15">
      <c r="A259" s="63">
        <v>9.1</v>
      </c>
      <c r="B259" s="89" t="s">
        <v>203</v>
      </c>
      <c r="C259" s="65">
        <f t="shared" si="56"/>
        <v>0</v>
      </c>
      <c r="D259" s="66">
        <f t="shared" ref="D259:O260" si="86">D260</f>
        <v>0</v>
      </c>
      <c r="E259" s="66">
        <f t="shared" si="86"/>
        <v>0</v>
      </c>
      <c r="F259" s="66">
        <f t="shared" si="86"/>
        <v>0</v>
      </c>
      <c r="G259" s="66">
        <f t="shared" si="86"/>
        <v>0</v>
      </c>
      <c r="H259" s="66">
        <f t="shared" si="86"/>
        <v>0</v>
      </c>
      <c r="I259" s="66">
        <f t="shared" si="86"/>
        <v>0</v>
      </c>
      <c r="J259" s="66">
        <f t="shared" si="86"/>
        <v>0</v>
      </c>
      <c r="K259" s="66">
        <f t="shared" si="86"/>
        <v>0</v>
      </c>
      <c r="L259" s="66">
        <f t="shared" si="86"/>
        <v>0</v>
      </c>
      <c r="M259" s="66">
        <f t="shared" si="86"/>
        <v>0</v>
      </c>
      <c r="N259" s="66">
        <f t="shared" si="86"/>
        <v>0</v>
      </c>
      <c r="O259" s="67">
        <f t="shared" si="86"/>
        <v>0</v>
      </c>
    </row>
    <row r="260" spans="1:15">
      <c r="A260" s="68" t="s">
        <v>863</v>
      </c>
      <c r="B260" s="114" t="s">
        <v>864</v>
      </c>
      <c r="C260" s="70">
        <f t="shared" si="56"/>
        <v>0</v>
      </c>
      <c r="D260" s="71">
        <f t="shared" si="86"/>
        <v>0</v>
      </c>
      <c r="E260" s="71">
        <f t="shared" si="86"/>
        <v>0</v>
      </c>
      <c r="F260" s="71">
        <f t="shared" si="86"/>
        <v>0</v>
      </c>
      <c r="G260" s="71">
        <f t="shared" si="86"/>
        <v>0</v>
      </c>
      <c r="H260" s="71">
        <f t="shared" si="86"/>
        <v>0</v>
      </c>
      <c r="I260" s="71">
        <f t="shared" si="86"/>
        <v>0</v>
      </c>
      <c r="J260" s="71">
        <f t="shared" si="86"/>
        <v>0</v>
      </c>
      <c r="K260" s="71">
        <f t="shared" si="86"/>
        <v>0</v>
      </c>
      <c r="L260" s="71">
        <f t="shared" si="86"/>
        <v>0</v>
      </c>
      <c r="M260" s="71">
        <f t="shared" si="86"/>
        <v>0</v>
      </c>
      <c r="N260" s="71">
        <f t="shared" si="86"/>
        <v>0</v>
      </c>
      <c r="O260" s="72">
        <f t="shared" si="86"/>
        <v>0</v>
      </c>
    </row>
    <row r="261" spans="1:15">
      <c r="A261" s="73" t="s">
        <v>865</v>
      </c>
      <c r="B261" s="98" t="s">
        <v>864</v>
      </c>
      <c r="C261" s="82">
        <f t="shared" si="56"/>
        <v>0</v>
      </c>
      <c r="D261" s="20">
        <v>0</v>
      </c>
      <c r="E261" s="20">
        <v>0</v>
      </c>
      <c r="F261" s="20">
        <v>0</v>
      </c>
      <c r="G261" s="20">
        <v>0</v>
      </c>
      <c r="H261" s="20">
        <v>0</v>
      </c>
      <c r="I261" s="20">
        <v>0</v>
      </c>
      <c r="J261" s="20">
        <v>0</v>
      </c>
      <c r="K261" s="20">
        <v>0</v>
      </c>
      <c r="L261" s="20">
        <v>0</v>
      </c>
      <c r="M261" s="20">
        <v>0</v>
      </c>
      <c r="N261" s="20">
        <v>0</v>
      </c>
      <c r="O261" s="77">
        <v>0</v>
      </c>
    </row>
    <row r="262" spans="1:15">
      <c r="A262" s="63">
        <v>9.1999999999999993</v>
      </c>
      <c r="B262" s="89" t="s">
        <v>866</v>
      </c>
      <c r="C262" s="65">
        <f t="shared" si="56"/>
        <v>0</v>
      </c>
      <c r="D262" s="85">
        <v>0</v>
      </c>
      <c r="E262" s="85">
        <v>0</v>
      </c>
      <c r="F262" s="85">
        <v>0</v>
      </c>
      <c r="G262" s="85">
        <v>0</v>
      </c>
      <c r="H262" s="85">
        <v>0</v>
      </c>
      <c r="I262" s="85">
        <v>0</v>
      </c>
      <c r="J262" s="85">
        <v>0</v>
      </c>
      <c r="K262" s="85">
        <v>0</v>
      </c>
      <c r="L262" s="85">
        <v>0</v>
      </c>
      <c r="M262" s="85">
        <v>0</v>
      </c>
      <c r="N262" s="85">
        <v>0</v>
      </c>
      <c r="O262" s="86">
        <v>0</v>
      </c>
    </row>
    <row r="263" spans="1:15">
      <c r="A263" s="63">
        <v>9.3000000000000007</v>
      </c>
      <c r="B263" s="89" t="s">
        <v>219</v>
      </c>
      <c r="C263" s="65">
        <f t="shared" si="56"/>
        <v>0</v>
      </c>
      <c r="D263" s="66">
        <f>D264+D266</f>
        <v>0</v>
      </c>
      <c r="E263" s="66">
        <f t="shared" ref="E263:O263" si="87">E264+E266</f>
        <v>0</v>
      </c>
      <c r="F263" s="66">
        <f t="shared" si="87"/>
        <v>0</v>
      </c>
      <c r="G263" s="66">
        <f t="shared" si="87"/>
        <v>0</v>
      </c>
      <c r="H263" s="66">
        <f t="shared" si="87"/>
        <v>0</v>
      </c>
      <c r="I263" s="66">
        <f t="shared" si="87"/>
        <v>0</v>
      </c>
      <c r="J263" s="66">
        <f t="shared" si="87"/>
        <v>0</v>
      </c>
      <c r="K263" s="66">
        <f t="shared" si="87"/>
        <v>0</v>
      </c>
      <c r="L263" s="66">
        <f t="shared" si="87"/>
        <v>0</v>
      </c>
      <c r="M263" s="66">
        <f t="shared" si="87"/>
        <v>0</v>
      </c>
      <c r="N263" s="66">
        <f t="shared" si="87"/>
        <v>0</v>
      </c>
      <c r="O263" s="67">
        <f t="shared" si="87"/>
        <v>0</v>
      </c>
    </row>
    <row r="264" spans="1:15">
      <c r="A264" s="68" t="s">
        <v>867</v>
      </c>
      <c r="B264" s="114" t="s">
        <v>868</v>
      </c>
      <c r="C264" s="70">
        <f t="shared" si="56"/>
        <v>0</v>
      </c>
      <c r="D264" s="71">
        <f>SUM(D265)</f>
        <v>0</v>
      </c>
      <c r="E264" s="71">
        <f t="shared" ref="E264:O264" si="88">SUM(E265)</f>
        <v>0</v>
      </c>
      <c r="F264" s="71">
        <f t="shared" si="88"/>
        <v>0</v>
      </c>
      <c r="G264" s="71">
        <f t="shared" si="88"/>
        <v>0</v>
      </c>
      <c r="H264" s="71">
        <f t="shared" si="88"/>
        <v>0</v>
      </c>
      <c r="I264" s="71">
        <f t="shared" si="88"/>
        <v>0</v>
      </c>
      <c r="J264" s="71">
        <f t="shared" si="88"/>
        <v>0</v>
      </c>
      <c r="K264" s="71">
        <f t="shared" si="88"/>
        <v>0</v>
      </c>
      <c r="L264" s="71">
        <f t="shared" si="88"/>
        <v>0</v>
      </c>
      <c r="M264" s="71">
        <f t="shared" si="88"/>
        <v>0</v>
      </c>
      <c r="N264" s="71">
        <f t="shared" si="88"/>
        <v>0</v>
      </c>
      <c r="O264" s="72">
        <f t="shared" si="88"/>
        <v>0</v>
      </c>
    </row>
    <row r="265" spans="1:15">
      <c r="A265" s="73" t="s">
        <v>869</v>
      </c>
      <c r="B265" s="98" t="s">
        <v>868</v>
      </c>
      <c r="C265" s="82">
        <f t="shared" si="56"/>
        <v>0</v>
      </c>
      <c r="D265" s="20">
        <v>0</v>
      </c>
      <c r="E265" s="20">
        <v>0</v>
      </c>
      <c r="F265" s="20">
        <v>0</v>
      </c>
      <c r="G265" s="20">
        <v>0</v>
      </c>
      <c r="H265" s="20">
        <v>0</v>
      </c>
      <c r="I265" s="20">
        <v>0</v>
      </c>
      <c r="J265" s="20">
        <v>0</v>
      </c>
      <c r="K265" s="20">
        <v>0</v>
      </c>
      <c r="L265" s="20">
        <v>0</v>
      </c>
      <c r="M265" s="20">
        <v>0</v>
      </c>
      <c r="N265" s="20">
        <v>0</v>
      </c>
      <c r="O265" s="77">
        <v>0</v>
      </c>
    </row>
    <row r="266" spans="1:15">
      <c r="A266" s="68" t="s">
        <v>870</v>
      </c>
      <c r="B266" s="114" t="s">
        <v>871</v>
      </c>
      <c r="C266" s="94">
        <f t="shared" si="56"/>
        <v>0</v>
      </c>
      <c r="D266" s="116">
        <f>SUM(D267)</f>
        <v>0</v>
      </c>
      <c r="E266" s="116">
        <f t="shared" ref="E266:O266" si="89">SUM(E267)</f>
        <v>0</v>
      </c>
      <c r="F266" s="116">
        <f t="shared" si="89"/>
        <v>0</v>
      </c>
      <c r="G266" s="116">
        <f t="shared" si="89"/>
        <v>0</v>
      </c>
      <c r="H266" s="116">
        <f t="shared" si="89"/>
        <v>0</v>
      </c>
      <c r="I266" s="116">
        <f t="shared" si="89"/>
        <v>0</v>
      </c>
      <c r="J266" s="116">
        <f t="shared" si="89"/>
        <v>0</v>
      </c>
      <c r="K266" s="116">
        <f t="shared" si="89"/>
        <v>0</v>
      </c>
      <c r="L266" s="116">
        <f t="shared" si="89"/>
        <v>0</v>
      </c>
      <c r="M266" s="116">
        <f t="shared" si="89"/>
        <v>0</v>
      </c>
      <c r="N266" s="116">
        <f t="shared" si="89"/>
        <v>0</v>
      </c>
      <c r="O266" s="117">
        <f t="shared" si="89"/>
        <v>0</v>
      </c>
    </row>
    <row r="267" spans="1:15">
      <c r="A267" s="73" t="s">
        <v>872</v>
      </c>
      <c r="B267" s="98" t="s">
        <v>871</v>
      </c>
      <c r="C267" s="82">
        <f t="shared" si="56"/>
        <v>0</v>
      </c>
      <c r="D267" s="20">
        <v>0</v>
      </c>
      <c r="E267" s="20">
        <v>0</v>
      </c>
      <c r="F267" s="20">
        <v>0</v>
      </c>
      <c r="G267" s="20">
        <v>0</v>
      </c>
      <c r="H267" s="20">
        <v>0</v>
      </c>
      <c r="I267" s="20">
        <v>0</v>
      </c>
      <c r="J267" s="20">
        <v>0</v>
      </c>
      <c r="K267" s="20">
        <v>0</v>
      </c>
      <c r="L267" s="20">
        <v>0</v>
      </c>
      <c r="M267" s="20">
        <v>0</v>
      </c>
      <c r="N267" s="20">
        <v>0</v>
      </c>
      <c r="O267" s="77">
        <v>0</v>
      </c>
    </row>
    <row r="268" spans="1:15">
      <c r="A268" s="63">
        <v>9.4</v>
      </c>
      <c r="B268" s="89" t="s">
        <v>229</v>
      </c>
      <c r="C268" s="65">
        <f t="shared" ref="C268:C292" si="90">SUM(D268:O268)</f>
        <v>0</v>
      </c>
      <c r="D268" s="66">
        <f t="shared" ref="D268:O268" si="91">D269</f>
        <v>0</v>
      </c>
      <c r="E268" s="66">
        <f t="shared" si="91"/>
        <v>0</v>
      </c>
      <c r="F268" s="66">
        <f t="shared" si="91"/>
        <v>0</v>
      </c>
      <c r="G268" s="66">
        <f t="shared" si="91"/>
        <v>0</v>
      </c>
      <c r="H268" s="66">
        <f t="shared" si="91"/>
        <v>0</v>
      </c>
      <c r="I268" s="66">
        <f t="shared" si="91"/>
        <v>0</v>
      </c>
      <c r="J268" s="66">
        <f t="shared" si="91"/>
        <v>0</v>
      </c>
      <c r="K268" s="66">
        <f t="shared" si="91"/>
        <v>0</v>
      </c>
      <c r="L268" s="66">
        <f t="shared" si="91"/>
        <v>0</v>
      </c>
      <c r="M268" s="66">
        <f t="shared" si="91"/>
        <v>0</v>
      </c>
      <c r="N268" s="66">
        <f t="shared" si="91"/>
        <v>0</v>
      </c>
      <c r="O268" s="67">
        <f t="shared" si="91"/>
        <v>0</v>
      </c>
    </row>
    <row r="269" spans="1:15">
      <c r="A269" s="68" t="s">
        <v>873</v>
      </c>
      <c r="B269" s="69" t="s">
        <v>874</v>
      </c>
      <c r="C269" s="70">
        <f t="shared" si="90"/>
        <v>0</v>
      </c>
      <c r="D269" s="71">
        <f>SUM(D270:D271)</f>
        <v>0</v>
      </c>
      <c r="E269" s="71">
        <f t="shared" ref="E269:O269" si="92">SUM(E270:E271)</f>
        <v>0</v>
      </c>
      <c r="F269" s="71">
        <f t="shared" si="92"/>
        <v>0</v>
      </c>
      <c r="G269" s="71">
        <f t="shared" si="92"/>
        <v>0</v>
      </c>
      <c r="H269" s="71">
        <f t="shared" si="92"/>
        <v>0</v>
      </c>
      <c r="I269" s="71">
        <f t="shared" si="92"/>
        <v>0</v>
      </c>
      <c r="J269" s="71">
        <f t="shared" si="92"/>
        <v>0</v>
      </c>
      <c r="K269" s="71">
        <f t="shared" si="92"/>
        <v>0</v>
      </c>
      <c r="L269" s="71">
        <f t="shared" si="92"/>
        <v>0</v>
      </c>
      <c r="M269" s="71">
        <f t="shared" si="92"/>
        <v>0</v>
      </c>
      <c r="N269" s="71">
        <f t="shared" si="92"/>
        <v>0</v>
      </c>
      <c r="O269" s="72">
        <f t="shared" si="92"/>
        <v>0</v>
      </c>
    </row>
    <row r="270" spans="1:15">
      <c r="A270" s="73" t="s">
        <v>875</v>
      </c>
      <c r="B270" s="98" t="s">
        <v>876</v>
      </c>
      <c r="C270" s="82">
        <f t="shared" si="90"/>
        <v>0</v>
      </c>
      <c r="D270" s="20">
        <v>0</v>
      </c>
      <c r="E270" s="20">
        <v>0</v>
      </c>
      <c r="F270" s="20">
        <v>0</v>
      </c>
      <c r="G270" s="20">
        <v>0</v>
      </c>
      <c r="H270" s="20">
        <v>0</v>
      </c>
      <c r="I270" s="20">
        <v>0</v>
      </c>
      <c r="J270" s="20">
        <v>0</v>
      </c>
      <c r="K270" s="20">
        <v>0</v>
      </c>
      <c r="L270" s="20">
        <v>0</v>
      </c>
      <c r="M270" s="20">
        <v>0</v>
      </c>
      <c r="N270" s="20">
        <v>0</v>
      </c>
      <c r="O270" s="77">
        <v>0</v>
      </c>
    </row>
    <row r="271" spans="1:15">
      <c r="A271" s="73" t="s">
        <v>877</v>
      </c>
      <c r="B271" s="98" t="s">
        <v>878</v>
      </c>
      <c r="C271" s="82">
        <f t="shared" si="90"/>
        <v>0</v>
      </c>
      <c r="D271" s="20">
        <v>0</v>
      </c>
      <c r="E271" s="20">
        <v>0</v>
      </c>
      <c r="F271" s="20">
        <v>0</v>
      </c>
      <c r="G271" s="20">
        <v>0</v>
      </c>
      <c r="H271" s="20">
        <v>0</v>
      </c>
      <c r="I271" s="20">
        <v>0</v>
      </c>
      <c r="J271" s="20">
        <v>0</v>
      </c>
      <c r="K271" s="20">
        <v>0</v>
      </c>
      <c r="L271" s="20">
        <v>0</v>
      </c>
      <c r="M271" s="20">
        <v>0</v>
      </c>
      <c r="N271" s="20">
        <v>0</v>
      </c>
      <c r="O271" s="77">
        <v>0</v>
      </c>
    </row>
    <row r="272" spans="1:15">
      <c r="A272" s="63">
        <v>9.5</v>
      </c>
      <c r="B272" s="89" t="s">
        <v>238</v>
      </c>
      <c r="C272" s="65">
        <f t="shared" si="90"/>
        <v>0</v>
      </c>
      <c r="D272" s="85">
        <v>0</v>
      </c>
      <c r="E272" s="85">
        <v>0</v>
      </c>
      <c r="F272" s="85">
        <v>0</v>
      </c>
      <c r="G272" s="85">
        <v>0</v>
      </c>
      <c r="H272" s="85">
        <v>0</v>
      </c>
      <c r="I272" s="85">
        <v>0</v>
      </c>
      <c r="J272" s="85">
        <v>0</v>
      </c>
      <c r="K272" s="85">
        <v>0</v>
      </c>
      <c r="L272" s="85">
        <v>0</v>
      </c>
      <c r="M272" s="85">
        <v>0</v>
      </c>
      <c r="N272" s="85">
        <v>0</v>
      </c>
      <c r="O272" s="86">
        <v>0</v>
      </c>
    </row>
    <row r="273" spans="1:15">
      <c r="A273" s="63">
        <v>9.6</v>
      </c>
      <c r="B273" s="89" t="s">
        <v>879</v>
      </c>
      <c r="C273" s="65">
        <f t="shared" si="90"/>
        <v>0</v>
      </c>
      <c r="D273" s="66">
        <f t="shared" ref="D273:O273" si="93">D274</f>
        <v>0</v>
      </c>
      <c r="E273" s="66">
        <f t="shared" si="93"/>
        <v>0</v>
      </c>
      <c r="F273" s="66">
        <f t="shared" si="93"/>
        <v>0</v>
      </c>
      <c r="G273" s="66">
        <f t="shared" si="93"/>
        <v>0</v>
      </c>
      <c r="H273" s="66">
        <f t="shared" si="93"/>
        <v>0</v>
      </c>
      <c r="I273" s="66">
        <f t="shared" si="93"/>
        <v>0</v>
      </c>
      <c r="J273" s="66">
        <f t="shared" si="93"/>
        <v>0</v>
      </c>
      <c r="K273" s="66">
        <f t="shared" si="93"/>
        <v>0</v>
      </c>
      <c r="L273" s="66">
        <f t="shared" si="93"/>
        <v>0</v>
      </c>
      <c r="M273" s="66">
        <f t="shared" si="93"/>
        <v>0</v>
      </c>
      <c r="N273" s="66">
        <f t="shared" si="93"/>
        <v>0</v>
      </c>
      <c r="O273" s="67">
        <f t="shared" si="93"/>
        <v>0</v>
      </c>
    </row>
    <row r="274" spans="1:15">
      <c r="A274" s="68" t="s">
        <v>880</v>
      </c>
      <c r="B274" s="114" t="s">
        <v>881</v>
      </c>
      <c r="C274" s="118">
        <f t="shared" si="90"/>
        <v>0</v>
      </c>
      <c r="D274" s="119">
        <f>SUM(D275:D277)</f>
        <v>0</v>
      </c>
      <c r="E274" s="119">
        <f t="shared" ref="E274:O274" si="94">SUM(E275:E277)</f>
        <v>0</v>
      </c>
      <c r="F274" s="119">
        <f t="shared" si="94"/>
        <v>0</v>
      </c>
      <c r="G274" s="119">
        <f t="shared" si="94"/>
        <v>0</v>
      </c>
      <c r="H274" s="119">
        <f t="shared" si="94"/>
        <v>0</v>
      </c>
      <c r="I274" s="119">
        <f t="shared" si="94"/>
        <v>0</v>
      </c>
      <c r="J274" s="119">
        <f t="shared" si="94"/>
        <v>0</v>
      </c>
      <c r="K274" s="119">
        <f t="shared" si="94"/>
        <v>0</v>
      </c>
      <c r="L274" s="119">
        <f t="shared" si="94"/>
        <v>0</v>
      </c>
      <c r="M274" s="119">
        <f t="shared" si="94"/>
        <v>0</v>
      </c>
      <c r="N274" s="119">
        <f t="shared" si="94"/>
        <v>0</v>
      </c>
      <c r="O274" s="120">
        <f t="shared" si="94"/>
        <v>0</v>
      </c>
    </row>
    <row r="275" spans="1:15">
      <c r="A275" s="73" t="s">
        <v>882</v>
      </c>
      <c r="B275" s="98" t="s">
        <v>883</v>
      </c>
      <c r="C275" s="82">
        <f t="shared" si="90"/>
        <v>0</v>
      </c>
      <c r="D275" s="121">
        <v>0</v>
      </c>
      <c r="E275" s="121">
        <v>0</v>
      </c>
      <c r="F275" s="121">
        <v>0</v>
      </c>
      <c r="G275" s="121">
        <v>0</v>
      </c>
      <c r="H275" s="121">
        <v>0</v>
      </c>
      <c r="I275" s="121">
        <v>0</v>
      </c>
      <c r="J275" s="121">
        <v>0</v>
      </c>
      <c r="K275" s="121">
        <v>0</v>
      </c>
      <c r="L275" s="121">
        <v>0</v>
      </c>
      <c r="M275" s="121">
        <v>0</v>
      </c>
      <c r="N275" s="121">
        <v>0</v>
      </c>
      <c r="O275" s="122">
        <v>0</v>
      </c>
    </row>
    <row r="276" spans="1:15">
      <c r="A276" s="73" t="s">
        <v>884</v>
      </c>
      <c r="B276" s="98" t="s">
        <v>885</v>
      </c>
      <c r="C276" s="82">
        <f t="shared" si="90"/>
        <v>0</v>
      </c>
      <c r="D276" s="121">
        <v>0</v>
      </c>
      <c r="E276" s="121">
        <v>0</v>
      </c>
      <c r="F276" s="121">
        <v>0</v>
      </c>
      <c r="G276" s="121">
        <v>0</v>
      </c>
      <c r="H276" s="121">
        <v>0</v>
      </c>
      <c r="I276" s="121">
        <v>0</v>
      </c>
      <c r="J276" s="121">
        <v>0</v>
      </c>
      <c r="K276" s="121">
        <v>0</v>
      </c>
      <c r="L276" s="121">
        <v>0</v>
      </c>
      <c r="M276" s="121">
        <v>0</v>
      </c>
      <c r="N276" s="121">
        <v>0</v>
      </c>
      <c r="O276" s="122">
        <v>0</v>
      </c>
    </row>
    <row r="277" spans="1:15">
      <c r="A277" s="73" t="s">
        <v>886</v>
      </c>
      <c r="B277" s="98" t="s">
        <v>550</v>
      </c>
      <c r="C277" s="82">
        <f t="shared" si="90"/>
        <v>0</v>
      </c>
      <c r="D277" s="121">
        <v>0</v>
      </c>
      <c r="E277" s="121">
        <v>0</v>
      </c>
      <c r="F277" s="121">
        <v>0</v>
      </c>
      <c r="G277" s="121">
        <v>0</v>
      </c>
      <c r="H277" s="121">
        <v>0</v>
      </c>
      <c r="I277" s="121">
        <v>0</v>
      </c>
      <c r="J277" s="121">
        <v>0</v>
      </c>
      <c r="K277" s="121">
        <v>0</v>
      </c>
      <c r="L277" s="121">
        <v>0</v>
      </c>
      <c r="M277" s="121">
        <v>0</v>
      </c>
      <c r="N277" s="121">
        <v>0</v>
      </c>
      <c r="O277" s="122">
        <v>0</v>
      </c>
    </row>
    <row r="278" spans="1:15">
      <c r="A278" s="58">
        <v>10</v>
      </c>
      <c r="B278" s="83" t="s">
        <v>887</v>
      </c>
      <c r="C278" s="84">
        <f t="shared" si="90"/>
        <v>0</v>
      </c>
      <c r="D278" s="61">
        <f>SUM(D279+D282+D284)</f>
        <v>0</v>
      </c>
      <c r="E278" s="61">
        <f t="shared" ref="E278:O278" si="95">SUM(E279+E282+E284)</f>
        <v>0</v>
      </c>
      <c r="F278" s="61">
        <f t="shared" si="95"/>
        <v>0</v>
      </c>
      <c r="G278" s="61">
        <f t="shared" si="95"/>
        <v>0</v>
      </c>
      <c r="H278" s="61">
        <f t="shared" si="95"/>
        <v>0</v>
      </c>
      <c r="I278" s="61">
        <f t="shared" si="95"/>
        <v>0</v>
      </c>
      <c r="J278" s="61">
        <f t="shared" si="95"/>
        <v>0</v>
      </c>
      <c r="K278" s="61">
        <f t="shared" si="95"/>
        <v>0</v>
      </c>
      <c r="L278" s="61">
        <f t="shared" si="95"/>
        <v>0</v>
      </c>
      <c r="M278" s="61">
        <f t="shared" si="95"/>
        <v>0</v>
      </c>
      <c r="N278" s="61">
        <f t="shared" si="95"/>
        <v>0</v>
      </c>
      <c r="O278" s="62">
        <f t="shared" si="95"/>
        <v>0</v>
      </c>
    </row>
    <row r="279" spans="1:15">
      <c r="A279" s="68">
        <v>10.1</v>
      </c>
      <c r="B279" s="69" t="s">
        <v>888</v>
      </c>
      <c r="C279" s="70">
        <f t="shared" si="90"/>
        <v>0</v>
      </c>
      <c r="D279" s="71">
        <f>SUM(D280:D281)</f>
        <v>0</v>
      </c>
      <c r="E279" s="71">
        <f t="shared" ref="E279:O279" si="96">SUM(E280:E281)</f>
        <v>0</v>
      </c>
      <c r="F279" s="71">
        <f t="shared" si="96"/>
        <v>0</v>
      </c>
      <c r="G279" s="71">
        <f t="shared" si="96"/>
        <v>0</v>
      </c>
      <c r="H279" s="71">
        <f t="shared" si="96"/>
        <v>0</v>
      </c>
      <c r="I279" s="71">
        <f t="shared" si="96"/>
        <v>0</v>
      </c>
      <c r="J279" s="71">
        <f t="shared" si="96"/>
        <v>0</v>
      </c>
      <c r="K279" s="71">
        <f t="shared" si="96"/>
        <v>0</v>
      </c>
      <c r="L279" s="71">
        <f t="shared" si="96"/>
        <v>0</v>
      </c>
      <c r="M279" s="71">
        <f t="shared" si="96"/>
        <v>0</v>
      </c>
      <c r="N279" s="71">
        <f t="shared" si="96"/>
        <v>0</v>
      </c>
      <c r="O279" s="72">
        <f t="shared" si="96"/>
        <v>0</v>
      </c>
    </row>
    <row r="280" spans="1:15">
      <c r="A280" s="73" t="s">
        <v>1033</v>
      </c>
      <c r="B280" s="98" t="s">
        <v>888</v>
      </c>
      <c r="C280" s="82">
        <f t="shared" si="90"/>
        <v>0</v>
      </c>
      <c r="D280" s="20">
        <v>0</v>
      </c>
      <c r="E280" s="20">
        <v>0</v>
      </c>
      <c r="F280" s="20">
        <v>0</v>
      </c>
      <c r="G280" s="20">
        <v>0</v>
      </c>
      <c r="H280" s="20">
        <v>0</v>
      </c>
      <c r="I280" s="20">
        <v>0</v>
      </c>
      <c r="J280" s="20">
        <v>0</v>
      </c>
      <c r="K280" s="20">
        <v>0</v>
      </c>
      <c r="L280" s="20">
        <v>0</v>
      </c>
      <c r="M280" s="20">
        <v>0</v>
      </c>
      <c r="N280" s="20">
        <v>0</v>
      </c>
      <c r="O280" s="77">
        <v>0</v>
      </c>
    </row>
    <row r="281" spans="1:15">
      <c r="A281" s="73" t="s">
        <v>889</v>
      </c>
      <c r="B281" s="98" t="s">
        <v>890</v>
      </c>
      <c r="C281" s="82">
        <f t="shared" si="90"/>
        <v>0</v>
      </c>
      <c r="D281" s="20">
        <v>0</v>
      </c>
      <c r="E281" s="20">
        <v>0</v>
      </c>
      <c r="F281" s="20">
        <v>0</v>
      </c>
      <c r="G281" s="20">
        <v>0</v>
      </c>
      <c r="H281" s="20">
        <v>0</v>
      </c>
      <c r="I281" s="20">
        <v>0</v>
      </c>
      <c r="J281" s="20">
        <v>0</v>
      </c>
      <c r="K281" s="20">
        <v>0</v>
      </c>
      <c r="L281" s="20">
        <v>0</v>
      </c>
      <c r="M281" s="20">
        <v>0</v>
      </c>
      <c r="N281" s="20">
        <v>0</v>
      </c>
      <c r="O281" s="77">
        <v>0</v>
      </c>
    </row>
    <row r="282" spans="1:15">
      <c r="A282" s="68">
        <v>10.199999999999999</v>
      </c>
      <c r="B282" s="69" t="s">
        <v>891</v>
      </c>
      <c r="C282" s="70">
        <f t="shared" si="90"/>
        <v>0</v>
      </c>
      <c r="D282" s="71">
        <f>SUM(D283)</f>
        <v>0</v>
      </c>
      <c r="E282" s="71">
        <f t="shared" ref="E282:O282" si="97">SUM(E283)</f>
        <v>0</v>
      </c>
      <c r="F282" s="71">
        <f t="shared" si="97"/>
        <v>0</v>
      </c>
      <c r="G282" s="71">
        <f t="shared" si="97"/>
        <v>0</v>
      </c>
      <c r="H282" s="71">
        <f t="shared" si="97"/>
        <v>0</v>
      </c>
      <c r="I282" s="71">
        <f t="shared" si="97"/>
        <v>0</v>
      </c>
      <c r="J282" s="71">
        <f t="shared" si="97"/>
        <v>0</v>
      </c>
      <c r="K282" s="71">
        <f t="shared" si="97"/>
        <v>0</v>
      </c>
      <c r="L282" s="71">
        <f t="shared" si="97"/>
        <v>0</v>
      </c>
      <c r="M282" s="71">
        <f t="shared" si="97"/>
        <v>0</v>
      </c>
      <c r="N282" s="71">
        <f t="shared" si="97"/>
        <v>0</v>
      </c>
      <c r="O282" s="72">
        <f t="shared" si="97"/>
        <v>0</v>
      </c>
    </row>
    <row r="283" spans="1:15">
      <c r="A283" s="73" t="s">
        <v>892</v>
      </c>
      <c r="B283" s="98" t="s">
        <v>891</v>
      </c>
      <c r="C283" s="82">
        <f t="shared" si="90"/>
        <v>0</v>
      </c>
      <c r="D283" s="20">
        <v>0</v>
      </c>
      <c r="E283" s="20">
        <v>0</v>
      </c>
      <c r="F283" s="20">
        <v>0</v>
      </c>
      <c r="G283" s="20">
        <v>0</v>
      </c>
      <c r="H283" s="20">
        <v>0</v>
      </c>
      <c r="I283" s="20">
        <v>0</v>
      </c>
      <c r="J283" s="20">
        <v>0</v>
      </c>
      <c r="K283" s="20">
        <v>0</v>
      </c>
      <c r="L283" s="20">
        <v>0</v>
      </c>
      <c r="M283" s="20">
        <v>0</v>
      </c>
      <c r="N283" s="20">
        <v>0</v>
      </c>
      <c r="O283" s="77">
        <v>0</v>
      </c>
    </row>
    <row r="284" spans="1:15">
      <c r="A284" s="68">
        <v>10.3</v>
      </c>
      <c r="B284" s="69" t="s">
        <v>893</v>
      </c>
      <c r="C284" s="70">
        <f>SUM(D284:O284)</f>
        <v>0</v>
      </c>
      <c r="D284" s="71">
        <f>D285</f>
        <v>0</v>
      </c>
      <c r="E284" s="71">
        <f t="shared" ref="E284:O284" si="98">E285</f>
        <v>0</v>
      </c>
      <c r="F284" s="71">
        <f t="shared" si="98"/>
        <v>0</v>
      </c>
      <c r="G284" s="71">
        <f t="shared" si="98"/>
        <v>0</v>
      </c>
      <c r="H284" s="71">
        <f t="shared" si="98"/>
        <v>0</v>
      </c>
      <c r="I284" s="71">
        <f t="shared" si="98"/>
        <v>0</v>
      </c>
      <c r="J284" s="71">
        <f t="shared" si="98"/>
        <v>0</v>
      </c>
      <c r="K284" s="71">
        <f t="shared" si="98"/>
        <v>0</v>
      </c>
      <c r="L284" s="71">
        <f t="shared" si="98"/>
        <v>0</v>
      </c>
      <c r="M284" s="71">
        <f t="shared" si="98"/>
        <v>0</v>
      </c>
      <c r="N284" s="71">
        <f t="shared" si="98"/>
        <v>0</v>
      </c>
      <c r="O284" s="72">
        <f t="shared" si="98"/>
        <v>0</v>
      </c>
    </row>
    <row r="285" spans="1:15">
      <c r="A285" s="73" t="s">
        <v>894</v>
      </c>
      <c r="B285" s="98" t="s">
        <v>893</v>
      </c>
      <c r="C285" s="82">
        <f t="shared" si="90"/>
        <v>0</v>
      </c>
      <c r="D285" s="20">
        <v>0</v>
      </c>
      <c r="E285" s="20">
        <v>0</v>
      </c>
      <c r="F285" s="20">
        <v>0</v>
      </c>
      <c r="G285" s="20">
        <v>0</v>
      </c>
      <c r="H285" s="20">
        <v>0</v>
      </c>
      <c r="I285" s="20">
        <v>0</v>
      </c>
      <c r="J285" s="20">
        <v>0</v>
      </c>
      <c r="K285" s="20">
        <v>0</v>
      </c>
      <c r="L285" s="20">
        <v>0</v>
      </c>
      <c r="M285" s="20">
        <v>0</v>
      </c>
      <c r="N285" s="20">
        <v>0</v>
      </c>
      <c r="O285" s="77">
        <v>0</v>
      </c>
    </row>
    <row r="286" spans="1:15">
      <c r="A286" s="58">
        <v>11</v>
      </c>
      <c r="B286" s="83" t="s">
        <v>895</v>
      </c>
      <c r="C286" s="84">
        <f t="shared" si="90"/>
        <v>0</v>
      </c>
      <c r="D286" s="60">
        <f>D287</f>
        <v>0</v>
      </c>
      <c r="E286" s="60">
        <f t="shared" ref="E286:O286" si="99">E287</f>
        <v>0</v>
      </c>
      <c r="F286" s="60">
        <f t="shared" si="99"/>
        <v>0</v>
      </c>
      <c r="G286" s="60">
        <f t="shared" si="99"/>
        <v>0</v>
      </c>
      <c r="H286" s="60">
        <f t="shared" si="99"/>
        <v>0</v>
      </c>
      <c r="I286" s="60">
        <f t="shared" si="99"/>
        <v>0</v>
      </c>
      <c r="J286" s="60">
        <f t="shared" si="99"/>
        <v>0</v>
      </c>
      <c r="K286" s="60">
        <f t="shared" si="99"/>
        <v>0</v>
      </c>
      <c r="L286" s="60">
        <f t="shared" si="99"/>
        <v>0</v>
      </c>
      <c r="M286" s="60">
        <f t="shared" si="99"/>
        <v>0</v>
      </c>
      <c r="N286" s="60">
        <f t="shared" si="99"/>
        <v>0</v>
      </c>
      <c r="O286" s="123">
        <f t="shared" si="99"/>
        <v>0</v>
      </c>
    </row>
    <row r="287" spans="1:15">
      <c r="A287" s="63">
        <v>11.1</v>
      </c>
      <c r="B287" s="89" t="s">
        <v>896</v>
      </c>
      <c r="C287" s="65">
        <f t="shared" si="90"/>
        <v>0</v>
      </c>
      <c r="D287" s="66">
        <f t="shared" ref="D287:O287" si="100">D288</f>
        <v>0</v>
      </c>
      <c r="E287" s="66">
        <f t="shared" si="100"/>
        <v>0</v>
      </c>
      <c r="F287" s="66">
        <f t="shared" si="100"/>
        <v>0</v>
      </c>
      <c r="G287" s="66">
        <f t="shared" si="100"/>
        <v>0</v>
      </c>
      <c r="H287" s="66">
        <f t="shared" si="100"/>
        <v>0</v>
      </c>
      <c r="I287" s="66">
        <f t="shared" si="100"/>
        <v>0</v>
      </c>
      <c r="J287" s="66">
        <f t="shared" si="100"/>
        <v>0</v>
      </c>
      <c r="K287" s="66">
        <f t="shared" si="100"/>
        <v>0</v>
      </c>
      <c r="L287" s="66">
        <f t="shared" si="100"/>
        <v>0</v>
      </c>
      <c r="M287" s="66">
        <f t="shared" si="100"/>
        <v>0</v>
      </c>
      <c r="N287" s="66">
        <f t="shared" si="100"/>
        <v>0</v>
      </c>
      <c r="O287" s="67">
        <f t="shared" si="100"/>
        <v>0</v>
      </c>
    </row>
    <row r="288" spans="1:15">
      <c r="A288" s="68" t="s">
        <v>897</v>
      </c>
      <c r="B288" s="69" t="s">
        <v>898</v>
      </c>
      <c r="C288" s="70">
        <f t="shared" si="90"/>
        <v>0</v>
      </c>
      <c r="D288" s="71">
        <f>SUM(D289:D291)</f>
        <v>0</v>
      </c>
      <c r="E288" s="71">
        <f t="shared" ref="E288:O288" si="101">SUM(E289:E291)</f>
        <v>0</v>
      </c>
      <c r="F288" s="71">
        <f t="shared" si="101"/>
        <v>0</v>
      </c>
      <c r="G288" s="71">
        <f t="shared" si="101"/>
        <v>0</v>
      </c>
      <c r="H288" s="71">
        <f t="shared" si="101"/>
        <v>0</v>
      </c>
      <c r="I288" s="71">
        <f t="shared" si="101"/>
        <v>0</v>
      </c>
      <c r="J288" s="71">
        <f t="shared" si="101"/>
        <v>0</v>
      </c>
      <c r="K288" s="71">
        <f t="shared" si="101"/>
        <v>0</v>
      </c>
      <c r="L288" s="71">
        <f t="shared" si="101"/>
        <v>0</v>
      </c>
      <c r="M288" s="71">
        <f t="shared" si="101"/>
        <v>0</v>
      </c>
      <c r="N288" s="71">
        <f t="shared" si="101"/>
        <v>0</v>
      </c>
      <c r="O288" s="72">
        <f t="shared" si="101"/>
        <v>0</v>
      </c>
    </row>
    <row r="289" spans="1:15">
      <c r="A289" s="73" t="s">
        <v>899</v>
      </c>
      <c r="B289" s="98" t="s">
        <v>900</v>
      </c>
      <c r="C289" s="82">
        <f t="shared" si="90"/>
        <v>0</v>
      </c>
      <c r="D289" s="20">
        <v>0</v>
      </c>
      <c r="E289" s="20">
        <v>0</v>
      </c>
      <c r="F289" s="20">
        <v>0</v>
      </c>
      <c r="G289" s="20">
        <v>0</v>
      </c>
      <c r="H289" s="20">
        <v>0</v>
      </c>
      <c r="I289" s="20">
        <v>0</v>
      </c>
      <c r="J289" s="20">
        <v>0</v>
      </c>
      <c r="K289" s="20">
        <v>0</v>
      </c>
      <c r="L289" s="20">
        <v>0</v>
      </c>
      <c r="M289" s="20">
        <v>0</v>
      </c>
      <c r="N289" s="20">
        <v>0</v>
      </c>
      <c r="O289" s="77">
        <v>0</v>
      </c>
    </row>
    <row r="290" spans="1:15">
      <c r="A290" s="73" t="s">
        <v>901</v>
      </c>
      <c r="B290" s="98" t="s">
        <v>902</v>
      </c>
      <c r="C290" s="82">
        <f t="shared" si="90"/>
        <v>0</v>
      </c>
      <c r="D290" s="20">
        <v>0</v>
      </c>
      <c r="E290" s="20">
        <v>0</v>
      </c>
      <c r="F290" s="20">
        <v>0</v>
      </c>
      <c r="G290" s="20">
        <v>0</v>
      </c>
      <c r="H290" s="20">
        <v>0</v>
      </c>
      <c r="I290" s="20">
        <v>0</v>
      </c>
      <c r="J290" s="20">
        <v>0</v>
      </c>
      <c r="K290" s="20">
        <v>0</v>
      </c>
      <c r="L290" s="20">
        <v>0</v>
      </c>
      <c r="M290" s="20">
        <v>0</v>
      </c>
      <c r="N290" s="20">
        <v>0</v>
      </c>
      <c r="O290" s="77">
        <v>0</v>
      </c>
    </row>
    <row r="291" spans="1:15">
      <c r="A291" s="73" t="s">
        <v>903</v>
      </c>
      <c r="B291" s="98" t="s">
        <v>904</v>
      </c>
      <c r="C291" s="82">
        <f t="shared" si="90"/>
        <v>0</v>
      </c>
      <c r="D291" s="20">
        <v>0</v>
      </c>
      <c r="E291" s="20">
        <v>0</v>
      </c>
      <c r="F291" s="20">
        <v>0</v>
      </c>
      <c r="G291" s="20">
        <v>0</v>
      </c>
      <c r="H291" s="20">
        <v>0</v>
      </c>
      <c r="I291" s="20">
        <v>0</v>
      </c>
      <c r="J291" s="20">
        <v>0</v>
      </c>
      <c r="K291" s="20">
        <v>0</v>
      </c>
      <c r="L291" s="20">
        <v>0</v>
      </c>
      <c r="M291" s="20">
        <v>0</v>
      </c>
      <c r="N291" s="20">
        <v>0</v>
      </c>
      <c r="O291" s="77">
        <v>0</v>
      </c>
    </row>
    <row r="292" spans="1:15">
      <c r="A292" s="58">
        <v>12</v>
      </c>
      <c r="B292" s="83" t="s">
        <v>905</v>
      </c>
      <c r="C292" s="84">
        <f t="shared" si="90"/>
        <v>0</v>
      </c>
      <c r="D292" s="60"/>
      <c r="E292" s="61"/>
      <c r="F292" s="61"/>
      <c r="G292" s="61"/>
      <c r="H292" s="61"/>
      <c r="I292" s="61"/>
      <c r="J292" s="61"/>
      <c r="K292" s="61"/>
      <c r="L292" s="61"/>
      <c r="M292" s="61"/>
      <c r="N292" s="61"/>
      <c r="O292" s="62"/>
    </row>
    <row r="293" spans="1:15" ht="15" thickBot="1">
      <c r="A293" s="174" t="s">
        <v>906</v>
      </c>
      <c r="B293" s="175"/>
      <c r="C293" s="124">
        <f>SUM(D293:O293)</f>
        <v>115776517</v>
      </c>
      <c r="D293" s="124">
        <f t="shared" ref="D293:O293" si="102">D5+D47+D53+D57+D179+D208+D231+D242+D258+D278+D286</f>
        <v>14402168</v>
      </c>
      <c r="E293" s="124">
        <f t="shared" si="102"/>
        <v>12742536</v>
      </c>
      <c r="F293" s="124">
        <f t="shared" si="102"/>
        <v>9678830</v>
      </c>
      <c r="G293" s="124">
        <f t="shared" si="102"/>
        <v>9353863</v>
      </c>
      <c r="H293" s="124">
        <f t="shared" si="102"/>
        <v>9190782</v>
      </c>
      <c r="I293" s="124">
        <f t="shared" si="102"/>
        <v>9011140</v>
      </c>
      <c r="J293" s="124">
        <f t="shared" si="102"/>
        <v>8976952</v>
      </c>
      <c r="K293" s="124">
        <f t="shared" si="102"/>
        <v>8747267</v>
      </c>
      <c r="L293" s="124">
        <f t="shared" si="102"/>
        <v>8746056</v>
      </c>
      <c r="M293" s="124">
        <f t="shared" si="102"/>
        <v>9224364</v>
      </c>
      <c r="N293" s="124">
        <f t="shared" si="102"/>
        <v>8122428</v>
      </c>
      <c r="O293" s="125">
        <f t="shared" si="102"/>
        <v>7580131</v>
      </c>
    </row>
  </sheetData>
  <mergeCells count="18">
    <mergeCell ref="A1:O1"/>
    <mergeCell ref="A2:O2"/>
    <mergeCell ref="A3:A4"/>
    <mergeCell ref="B3:B4"/>
    <mergeCell ref="C3:C4"/>
    <mergeCell ref="D3:D4"/>
    <mergeCell ref="E3:E4"/>
    <mergeCell ref="F3:F4"/>
    <mergeCell ref="G3:G4"/>
    <mergeCell ref="H3:H4"/>
    <mergeCell ref="O3:O4"/>
    <mergeCell ref="A293:B293"/>
    <mergeCell ref="I3:I4"/>
    <mergeCell ref="J3:J4"/>
    <mergeCell ref="K3:K4"/>
    <mergeCell ref="L3:L4"/>
    <mergeCell ref="M3:M4"/>
    <mergeCell ref="N3:N4"/>
  </mergeCells>
  <conditionalFormatting sqref="C218:O218 D225:I225 C225:C226 C222:O222 C214:O214 C228:I228 C220:O220 C187:O187 C216 E216:O216 C229:O229 D226:O226">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H283:I283 C161:C165 C240:C241 C107:C109 C66 C230 C193:C201 C223 F204:I204 C178 C174:C176 C32 C23:C25 C111:C113 C188:C191 C20:C21 C17:C18 C34 C36 C86:C88 C81:C84 C60:C64 C289:C291 C56 C120:C125 C238 C38:C40 C42 C68:C71 C73:C77 C90:C96 C98:C101 H285:I285 C115:C118 C103:C105 C127:C134 C136:C143 C145:C147 C153:C158 C170 N283:O283 C168 C149:C151 C172 C204 C207 C211 C217 C182:C186 C219 C213 C227 C215 C221 C234 C236 C255:C257 C245:C246 C249:C252 C261 C265 C275:C277 C280:C281 C283 C8:C14">
      <formula1>0</formula1>
    </dataValidation>
  </dataValidations>
  <pageMargins left="0.7" right="0.7" top="0.75" bottom="0.75" header="0.3" footer="0.3"/>
  <pageSetup scale="4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R440"/>
  <sheetViews>
    <sheetView topLeftCell="A421" workbookViewId="0">
      <selection activeCell="D434" sqref="D434"/>
    </sheetView>
  </sheetViews>
  <sheetFormatPr baseColWidth="10" defaultRowHeight="14.4"/>
  <cols>
    <col min="1" max="1" width="5.5546875" bestFit="1" customWidth="1"/>
    <col min="2" max="2" width="48.6640625" bestFit="1" customWidth="1"/>
    <col min="3" max="3" width="16.33203125" style="3" bestFit="1" customWidth="1"/>
    <col min="16" max="16" width="3.44140625" customWidth="1"/>
    <col min="17" max="17" width="15.109375" bestFit="1" customWidth="1"/>
    <col min="18" max="18" width="14.109375" bestFit="1" customWidth="1"/>
  </cols>
  <sheetData>
    <row r="1" spans="1:18" ht="25.8">
      <c r="A1" s="195" t="s">
        <v>1058</v>
      </c>
      <c r="B1" s="196"/>
      <c r="C1" s="196"/>
      <c r="D1" s="196"/>
      <c r="E1" s="196"/>
      <c r="F1" s="196"/>
      <c r="G1" s="196"/>
      <c r="H1" s="196"/>
      <c r="I1" s="196"/>
      <c r="J1" s="196"/>
      <c r="K1" s="196"/>
      <c r="L1" s="196"/>
      <c r="M1" s="196"/>
      <c r="N1" s="196"/>
      <c r="O1" s="197"/>
    </row>
    <row r="2" spans="1:18" ht="21">
      <c r="A2" s="198" t="str">
        <f>'[1]Objetivos PMD'!$B$3</f>
        <v>Municipio:  Etzatlán, Jalisco</v>
      </c>
      <c r="B2" s="199"/>
      <c r="C2" s="199"/>
      <c r="D2" s="199"/>
      <c r="E2" s="199"/>
      <c r="F2" s="199"/>
      <c r="G2" s="199"/>
      <c r="H2" s="199"/>
      <c r="I2" s="199"/>
      <c r="J2" s="199"/>
      <c r="K2" s="199"/>
      <c r="L2" s="199"/>
      <c r="M2" s="199"/>
      <c r="N2" s="199"/>
      <c r="O2" s="200"/>
    </row>
    <row r="3" spans="1:18">
      <c r="A3" s="201" t="s">
        <v>0</v>
      </c>
      <c r="B3" s="202" t="s">
        <v>1</v>
      </c>
      <c r="C3" s="203" t="s">
        <v>2</v>
      </c>
      <c r="D3" s="204" t="s">
        <v>3</v>
      </c>
      <c r="E3" s="194" t="s">
        <v>4</v>
      </c>
      <c r="F3" s="194" t="s">
        <v>5</v>
      </c>
      <c r="G3" s="205" t="s">
        <v>6</v>
      </c>
      <c r="H3" s="204" t="s">
        <v>7</v>
      </c>
      <c r="I3" s="194" t="s">
        <v>8</v>
      </c>
      <c r="J3" s="194" t="s">
        <v>9</v>
      </c>
      <c r="K3" s="194" t="s">
        <v>10</v>
      </c>
      <c r="L3" s="194" t="s">
        <v>11</v>
      </c>
      <c r="M3" s="194" t="s">
        <v>12</v>
      </c>
      <c r="N3" s="194" t="s">
        <v>13</v>
      </c>
      <c r="O3" s="206" t="s">
        <v>14</v>
      </c>
    </row>
    <row r="4" spans="1:18">
      <c r="A4" s="201"/>
      <c r="B4" s="202"/>
      <c r="C4" s="203"/>
      <c r="D4" s="204"/>
      <c r="E4" s="194"/>
      <c r="F4" s="194"/>
      <c r="G4" s="205"/>
      <c r="H4" s="204"/>
      <c r="I4" s="194"/>
      <c r="J4" s="194"/>
      <c r="K4" s="194"/>
      <c r="L4" s="194"/>
      <c r="M4" s="194"/>
      <c r="N4" s="194"/>
      <c r="O4" s="206"/>
    </row>
    <row r="5" spans="1:18">
      <c r="A5" s="7">
        <v>1000</v>
      </c>
      <c r="B5" s="8" t="s">
        <v>15</v>
      </c>
      <c r="C5" s="9">
        <f>SUM(D5:O5)</f>
        <v>32864027.880000003</v>
      </c>
      <c r="D5" s="10">
        <f>D6+D11+D16+D25+D30+D37+D39</f>
        <v>2330815.85</v>
      </c>
      <c r="E5" s="10">
        <f t="shared" ref="E5:O5" si="0">E6+E11+E16+E25+E30+E37+E39</f>
        <v>2330815.85</v>
      </c>
      <c r="F5" s="10">
        <f t="shared" si="0"/>
        <v>2330815.85</v>
      </c>
      <c r="G5" s="10">
        <f t="shared" si="0"/>
        <v>2330815.85</v>
      </c>
      <c r="H5" s="10">
        <f t="shared" si="0"/>
        <v>2330815.85</v>
      </c>
      <c r="I5" s="10">
        <f t="shared" si="0"/>
        <v>2330815.85</v>
      </c>
      <c r="J5" s="10">
        <f t="shared" si="0"/>
        <v>2330815.85</v>
      </c>
      <c r="K5" s="10">
        <f t="shared" si="0"/>
        <v>2330815.85</v>
      </c>
      <c r="L5" s="10">
        <f t="shared" si="0"/>
        <v>2330815.85</v>
      </c>
      <c r="M5" s="10">
        <f t="shared" si="0"/>
        <v>2515937.8500000006</v>
      </c>
      <c r="N5" s="10">
        <f t="shared" si="0"/>
        <v>2515937.8500000006</v>
      </c>
      <c r="O5" s="11">
        <f t="shared" si="0"/>
        <v>6854809.5299999993</v>
      </c>
    </row>
    <row r="6" spans="1:18">
      <c r="A6" s="12">
        <v>1100</v>
      </c>
      <c r="B6" s="13" t="s">
        <v>16</v>
      </c>
      <c r="C6" s="14">
        <f>SUM(D6:O6)</f>
        <v>14929249.560000004</v>
      </c>
      <c r="D6" s="15">
        <f>SUM(D7:D10)</f>
        <v>1244104.1300000001</v>
      </c>
      <c r="E6" s="15">
        <f t="shared" ref="E6:O6" si="1">SUM(E7:E10)</f>
        <v>1244104.1300000001</v>
      </c>
      <c r="F6" s="15">
        <f t="shared" si="1"/>
        <v>1244104.1300000001</v>
      </c>
      <c r="G6" s="15">
        <f t="shared" si="1"/>
        <v>1244104.1300000001</v>
      </c>
      <c r="H6" s="15">
        <f t="shared" si="1"/>
        <v>1244104.1300000001</v>
      </c>
      <c r="I6" s="15">
        <f t="shared" si="1"/>
        <v>1244104.1300000001</v>
      </c>
      <c r="J6" s="15">
        <f t="shared" si="1"/>
        <v>1244104.1300000001</v>
      </c>
      <c r="K6" s="15">
        <f t="shared" si="1"/>
        <v>1244104.1300000001</v>
      </c>
      <c r="L6" s="15">
        <f t="shared" si="1"/>
        <v>1244104.1300000001</v>
      </c>
      <c r="M6" s="15">
        <f t="shared" si="1"/>
        <v>1244104.1300000001</v>
      </c>
      <c r="N6" s="15">
        <f t="shared" si="1"/>
        <v>1244104.1300000001</v>
      </c>
      <c r="O6" s="16">
        <f t="shared" si="1"/>
        <v>1244104.1300000001</v>
      </c>
    </row>
    <row r="7" spans="1:18">
      <c r="A7" s="17">
        <v>111</v>
      </c>
      <c r="B7" s="18" t="s">
        <v>17</v>
      </c>
      <c r="C7" s="19">
        <f>SUM(D7:O7)</f>
        <v>2845589.4000000004</v>
      </c>
      <c r="D7" s="20">
        <v>237132.45</v>
      </c>
      <c r="E7" s="20">
        <v>237132.45</v>
      </c>
      <c r="F7" s="20">
        <v>237132.45</v>
      </c>
      <c r="G7" s="20">
        <v>237132.45</v>
      </c>
      <c r="H7" s="20">
        <v>237132.45</v>
      </c>
      <c r="I7" s="20">
        <v>237132.45</v>
      </c>
      <c r="J7" s="20">
        <v>237132.45</v>
      </c>
      <c r="K7" s="20">
        <v>237132.45</v>
      </c>
      <c r="L7" s="20">
        <v>237132.45</v>
      </c>
      <c r="M7" s="20">
        <v>237132.45</v>
      </c>
      <c r="N7" s="20">
        <v>237132.45</v>
      </c>
      <c r="O7" s="20">
        <v>237132.45</v>
      </c>
      <c r="Q7" s="2"/>
      <c r="R7" s="2"/>
    </row>
    <row r="8" spans="1:18">
      <c r="A8" s="17">
        <v>112</v>
      </c>
      <c r="B8" s="21" t="s">
        <v>18</v>
      </c>
      <c r="C8" s="19">
        <f t="shared" ref="C8:C51" si="2">SUM(D8:O8)</f>
        <v>0</v>
      </c>
      <c r="D8" s="20">
        <v>0</v>
      </c>
      <c r="E8" s="20">
        <v>0</v>
      </c>
      <c r="F8" s="20">
        <v>0</v>
      </c>
      <c r="G8" s="20">
        <v>0</v>
      </c>
      <c r="H8" s="20">
        <v>0</v>
      </c>
      <c r="I8" s="20">
        <v>0</v>
      </c>
      <c r="J8" s="20">
        <v>0</v>
      </c>
      <c r="K8" s="20">
        <v>0</v>
      </c>
      <c r="L8" s="20">
        <v>0</v>
      </c>
      <c r="M8" s="20">
        <v>0</v>
      </c>
      <c r="N8" s="20">
        <v>0</v>
      </c>
      <c r="O8" s="22">
        <v>0</v>
      </c>
      <c r="Q8" s="169"/>
      <c r="R8" s="2"/>
    </row>
    <row r="9" spans="1:18">
      <c r="A9" s="17">
        <v>113</v>
      </c>
      <c r="B9" s="21" t="s">
        <v>19</v>
      </c>
      <c r="C9" s="19">
        <f t="shared" si="2"/>
        <v>12083660.159999998</v>
      </c>
      <c r="D9" s="20">
        <v>1006971.68</v>
      </c>
      <c r="E9" s="20">
        <v>1006971.68</v>
      </c>
      <c r="F9" s="20">
        <v>1006971.68</v>
      </c>
      <c r="G9" s="20">
        <v>1006971.68</v>
      </c>
      <c r="H9" s="20">
        <v>1006971.68</v>
      </c>
      <c r="I9" s="20">
        <v>1006971.68</v>
      </c>
      <c r="J9" s="20">
        <v>1006971.68</v>
      </c>
      <c r="K9" s="20">
        <v>1006971.68</v>
      </c>
      <c r="L9" s="20">
        <v>1006971.68</v>
      </c>
      <c r="M9" s="20">
        <v>1006971.68</v>
      </c>
      <c r="N9" s="20">
        <v>1006971.68</v>
      </c>
      <c r="O9" s="20">
        <v>1006971.68</v>
      </c>
      <c r="Q9" s="2"/>
      <c r="R9" s="2"/>
    </row>
    <row r="10" spans="1:18">
      <c r="A10" s="17">
        <v>114</v>
      </c>
      <c r="B10" s="21" t="s">
        <v>20</v>
      </c>
      <c r="C10" s="19">
        <f t="shared" si="2"/>
        <v>0</v>
      </c>
      <c r="D10" s="20">
        <v>0</v>
      </c>
      <c r="E10" s="20">
        <v>0</v>
      </c>
      <c r="F10" s="20">
        <v>0</v>
      </c>
      <c r="G10" s="20">
        <v>0</v>
      </c>
      <c r="H10" s="20">
        <v>0</v>
      </c>
      <c r="I10" s="20">
        <v>0</v>
      </c>
      <c r="J10" s="20">
        <v>0</v>
      </c>
      <c r="K10" s="20">
        <v>0</v>
      </c>
      <c r="L10" s="20">
        <v>0</v>
      </c>
      <c r="M10" s="20">
        <v>0</v>
      </c>
      <c r="N10" s="20">
        <v>0</v>
      </c>
      <c r="O10" s="22">
        <v>0</v>
      </c>
      <c r="Q10" s="169"/>
      <c r="R10" s="2"/>
    </row>
    <row r="11" spans="1:18">
      <c r="A11" s="23">
        <v>1200</v>
      </c>
      <c r="B11" s="24" t="s">
        <v>21</v>
      </c>
      <c r="C11" s="14">
        <f>SUM(D11:O11)</f>
        <v>6598450.5599999996</v>
      </c>
      <c r="D11" s="25">
        <f>SUM(D12:D15)</f>
        <v>549870.88</v>
      </c>
      <c r="E11" s="25">
        <f t="shared" ref="E11:O11" si="3">SUM(E12:E15)</f>
        <v>549870.88</v>
      </c>
      <c r="F11" s="25">
        <f t="shared" si="3"/>
        <v>549870.88</v>
      </c>
      <c r="G11" s="25">
        <f t="shared" si="3"/>
        <v>549870.88</v>
      </c>
      <c r="H11" s="25">
        <f t="shared" si="3"/>
        <v>549870.88</v>
      </c>
      <c r="I11" s="25">
        <f t="shared" si="3"/>
        <v>549870.88</v>
      </c>
      <c r="J11" s="25">
        <f t="shared" si="3"/>
        <v>549870.88</v>
      </c>
      <c r="K11" s="25">
        <f t="shared" si="3"/>
        <v>549870.88</v>
      </c>
      <c r="L11" s="25">
        <f t="shared" si="3"/>
        <v>549870.88</v>
      </c>
      <c r="M11" s="25">
        <f t="shared" si="3"/>
        <v>549870.88</v>
      </c>
      <c r="N11" s="25">
        <f t="shared" si="3"/>
        <v>549870.88</v>
      </c>
      <c r="O11" s="26">
        <f t="shared" si="3"/>
        <v>549870.88</v>
      </c>
      <c r="Q11" s="2"/>
      <c r="R11" s="2"/>
    </row>
    <row r="12" spans="1:18">
      <c r="A12" s="17">
        <v>121</v>
      </c>
      <c r="B12" s="21" t="s">
        <v>22</v>
      </c>
      <c r="C12" s="19">
        <f t="shared" si="2"/>
        <v>0</v>
      </c>
      <c r="D12" s="20">
        <v>0</v>
      </c>
      <c r="E12" s="20">
        <v>0</v>
      </c>
      <c r="F12" s="20">
        <v>0</v>
      </c>
      <c r="G12" s="20">
        <v>0</v>
      </c>
      <c r="H12" s="20">
        <v>0</v>
      </c>
      <c r="I12" s="20">
        <v>0</v>
      </c>
      <c r="J12" s="20">
        <v>0</v>
      </c>
      <c r="K12" s="20">
        <v>0</v>
      </c>
      <c r="L12" s="20">
        <v>0</v>
      </c>
      <c r="M12" s="20">
        <v>0</v>
      </c>
      <c r="N12" s="20">
        <v>0</v>
      </c>
      <c r="O12" s="22">
        <v>0</v>
      </c>
      <c r="Q12" s="2"/>
      <c r="R12" s="2"/>
    </row>
    <row r="13" spans="1:18">
      <c r="A13" s="17">
        <v>122</v>
      </c>
      <c r="B13" s="21" t="s">
        <v>23</v>
      </c>
      <c r="C13" s="19">
        <f t="shared" si="2"/>
        <v>6598450.5599999996</v>
      </c>
      <c r="D13" s="20">
        <v>549870.88</v>
      </c>
      <c r="E13" s="20">
        <v>549870.88</v>
      </c>
      <c r="F13" s="20">
        <v>549870.88</v>
      </c>
      <c r="G13" s="20">
        <v>549870.88</v>
      </c>
      <c r="H13" s="20">
        <v>549870.88</v>
      </c>
      <c r="I13" s="20">
        <v>549870.88</v>
      </c>
      <c r="J13" s="20">
        <v>549870.88</v>
      </c>
      <c r="K13" s="20">
        <v>549870.88</v>
      </c>
      <c r="L13" s="20">
        <v>549870.88</v>
      </c>
      <c r="M13" s="20">
        <v>549870.88</v>
      </c>
      <c r="N13" s="20">
        <v>549870.88</v>
      </c>
      <c r="O13" s="20">
        <v>549870.88</v>
      </c>
      <c r="Q13" s="2"/>
      <c r="R13" s="2"/>
    </row>
    <row r="14" spans="1:18">
      <c r="A14" s="17">
        <v>123</v>
      </c>
      <c r="B14" s="21" t="s">
        <v>24</v>
      </c>
      <c r="C14" s="19">
        <f t="shared" si="2"/>
        <v>0</v>
      </c>
      <c r="D14" s="20">
        <v>0</v>
      </c>
      <c r="E14" s="20">
        <v>0</v>
      </c>
      <c r="F14" s="20">
        <v>0</v>
      </c>
      <c r="G14" s="20">
        <v>0</v>
      </c>
      <c r="H14" s="20">
        <v>0</v>
      </c>
      <c r="I14" s="20">
        <v>0</v>
      </c>
      <c r="J14" s="20">
        <v>0</v>
      </c>
      <c r="K14" s="20">
        <v>0</v>
      </c>
      <c r="L14" s="20">
        <v>0</v>
      </c>
      <c r="M14" s="20">
        <v>0</v>
      </c>
      <c r="N14" s="20">
        <v>0</v>
      </c>
      <c r="O14" s="22">
        <v>0</v>
      </c>
      <c r="Q14" s="2"/>
      <c r="R14" s="2"/>
    </row>
    <row r="15" spans="1:18" ht="20.399999999999999">
      <c r="A15" s="17">
        <v>124</v>
      </c>
      <c r="B15" s="21" t="s">
        <v>25</v>
      </c>
      <c r="C15" s="19">
        <f t="shared" si="2"/>
        <v>0</v>
      </c>
      <c r="D15" s="20">
        <v>0</v>
      </c>
      <c r="E15" s="20">
        <v>0</v>
      </c>
      <c r="F15" s="20">
        <v>0</v>
      </c>
      <c r="G15" s="20">
        <v>0</v>
      </c>
      <c r="H15" s="20">
        <v>0</v>
      </c>
      <c r="I15" s="20">
        <v>0</v>
      </c>
      <c r="J15" s="20">
        <v>0</v>
      </c>
      <c r="K15" s="20">
        <v>0</v>
      </c>
      <c r="L15" s="20">
        <v>0</v>
      </c>
      <c r="M15" s="20">
        <v>0</v>
      </c>
      <c r="N15" s="20">
        <v>0</v>
      </c>
      <c r="O15" s="22">
        <v>0</v>
      </c>
      <c r="Q15" s="2"/>
      <c r="R15" s="2"/>
    </row>
    <row r="16" spans="1:18">
      <c r="A16" s="23">
        <v>1300</v>
      </c>
      <c r="B16" s="24" t="s">
        <v>26</v>
      </c>
      <c r="C16" s="14">
        <f>SUM(D16:O16)</f>
        <v>4870303.68</v>
      </c>
      <c r="D16" s="25">
        <f>SUM(D17:D24)</f>
        <v>44286</v>
      </c>
      <c r="E16" s="25">
        <f t="shared" ref="E16:M16" si="4">SUM(E17:E24)</f>
        <v>44286</v>
      </c>
      <c r="F16" s="25">
        <f t="shared" si="4"/>
        <v>44286</v>
      </c>
      <c r="G16" s="25">
        <f t="shared" si="4"/>
        <v>44286</v>
      </c>
      <c r="H16" s="25">
        <f t="shared" si="4"/>
        <v>44286</v>
      </c>
      <c r="I16" s="25">
        <f t="shared" si="4"/>
        <v>44286</v>
      </c>
      <c r="J16" s="25">
        <f t="shared" si="4"/>
        <v>44286</v>
      </c>
      <c r="K16" s="25">
        <f t="shared" si="4"/>
        <v>44286</v>
      </c>
      <c r="L16" s="25">
        <f t="shared" si="4"/>
        <v>44286</v>
      </c>
      <c r="M16" s="25">
        <f t="shared" si="4"/>
        <v>44286</v>
      </c>
      <c r="N16" s="25">
        <f>SUM(N17:N24)</f>
        <v>44286</v>
      </c>
      <c r="O16" s="26">
        <f>SUM(O17:O24)</f>
        <v>4383157.68</v>
      </c>
      <c r="Q16" s="2"/>
      <c r="R16" s="2"/>
    </row>
    <row r="17" spans="1:18">
      <c r="A17" s="17">
        <v>131</v>
      </c>
      <c r="B17" s="21" t="s">
        <v>27</v>
      </c>
      <c r="C17" s="19">
        <f t="shared" si="2"/>
        <v>0</v>
      </c>
      <c r="D17" s="20">
        <v>0</v>
      </c>
      <c r="E17" s="20">
        <v>0</v>
      </c>
      <c r="F17" s="20">
        <v>0</v>
      </c>
      <c r="G17" s="20">
        <v>0</v>
      </c>
      <c r="H17" s="20">
        <v>0</v>
      </c>
      <c r="I17" s="20">
        <v>0</v>
      </c>
      <c r="J17" s="20">
        <v>0</v>
      </c>
      <c r="K17" s="20">
        <v>0</v>
      </c>
      <c r="L17" s="20">
        <v>0</v>
      </c>
      <c r="M17" s="20">
        <v>0</v>
      </c>
      <c r="N17" s="20">
        <v>0</v>
      </c>
      <c r="O17" s="22">
        <v>0</v>
      </c>
      <c r="Q17" s="2"/>
      <c r="R17" s="2"/>
    </row>
    <row r="18" spans="1:18">
      <c r="A18" s="17">
        <v>132</v>
      </c>
      <c r="B18" s="21" t="s">
        <v>28</v>
      </c>
      <c r="C18" s="19">
        <f t="shared" si="2"/>
        <v>4338871.68</v>
      </c>
      <c r="D18" s="20">
        <v>0</v>
      </c>
      <c r="E18" s="20">
        <v>0</v>
      </c>
      <c r="F18" s="20">
        <v>0</v>
      </c>
      <c r="G18" s="20">
        <v>0</v>
      </c>
      <c r="H18" s="20">
        <v>0</v>
      </c>
      <c r="I18" s="20">
        <v>0</v>
      </c>
      <c r="J18" s="20">
        <v>0</v>
      </c>
      <c r="K18" s="20">
        <v>0</v>
      </c>
      <c r="L18" s="20">
        <v>0</v>
      </c>
      <c r="M18" s="20">
        <v>0</v>
      </c>
      <c r="N18" s="20">
        <v>0</v>
      </c>
      <c r="O18" s="22">
        <v>4338871.68</v>
      </c>
      <c r="Q18" s="2"/>
      <c r="R18" s="2"/>
    </row>
    <row r="19" spans="1:18">
      <c r="A19" s="17">
        <v>133</v>
      </c>
      <c r="B19" s="21" t="s">
        <v>29</v>
      </c>
      <c r="C19" s="19">
        <f t="shared" si="2"/>
        <v>531432</v>
      </c>
      <c r="D19" s="20">
        <v>44286</v>
      </c>
      <c r="E19" s="20">
        <v>44286</v>
      </c>
      <c r="F19" s="20">
        <v>44286</v>
      </c>
      <c r="G19" s="20">
        <v>44286</v>
      </c>
      <c r="H19" s="20">
        <v>44286</v>
      </c>
      <c r="I19" s="20">
        <v>44286</v>
      </c>
      <c r="J19" s="20">
        <v>44286</v>
      </c>
      <c r="K19" s="20">
        <v>44286</v>
      </c>
      <c r="L19" s="20">
        <v>44286</v>
      </c>
      <c r="M19" s="20">
        <v>44286</v>
      </c>
      <c r="N19" s="20">
        <v>44286</v>
      </c>
      <c r="O19" s="20">
        <v>44286</v>
      </c>
      <c r="Q19" s="2"/>
      <c r="R19" s="2"/>
    </row>
    <row r="20" spans="1:18">
      <c r="A20" s="17">
        <v>134</v>
      </c>
      <c r="B20" s="21" t="s">
        <v>30</v>
      </c>
      <c r="C20" s="19">
        <f t="shared" si="2"/>
        <v>0</v>
      </c>
      <c r="D20" s="20">
        <v>0</v>
      </c>
      <c r="E20" s="20">
        <v>0</v>
      </c>
      <c r="F20" s="20">
        <v>0</v>
      </c>
      <c r="G20" s="20">
        <v>0</v>
      </c>
      <c r="H20" s="20">
        <v>0</v>
      </c>
      <c r="I20" s="20">
        <v>0</v>
      </c>
      <c r="J20" s="20">
        <v>0</v>
      </c>
      <c r="K20" s="20">
        <v>0</v>
      </c>
      <c r="L20" s="20">
        <v>0</v>
      </c>
      <c r="M20" s="20">
        <v>0</v>
      </c>
      <c r="N20" s="20">
        <v>0</v>
      </c>
      <c r="O20" s="22">
        <v>0</v>
      </c>
      <c r="Q20" s="2"/>
      <c r="R20" s="2"/>
    </row>
    <row r="21" spans="1:18">
      <c r="A21" s="17">
        <v>135</v>
      </c>
      <c r="B21" s="21" t="s">
        <v>31</v>
      </c>
      <c r="C21" s="19">
        <f t="shared" si="2"/>
        <v>0</v>
      </c>
      <c r="D21" s="20">
        <v>0</v>
      </c>
      <c r="E21" s="20">
        <v>0</v>
      </c>
      <c r="F21" s="20">
        <v>0</v>
      </c>
      <c r="G21" s="20">
        <v>0</v>
      </c>
      <c r="H21" s="20">
        <v>0</v>
      </c>
      <c r="I21" s="20">
        <v>0</v>
      </c>
      <c r="J21" s="20">
        <v>0</v>
      </c>
      <c r="K21" s="20">
        <v>0</v>
      </c>
      <c r="L21" s="20">
        <v>0</v>
      </c>
      <c r="M21" s="20">
        <v>0</v>
      </c>
      <c r="N21" s="20">
        <v>0</v>
      </c>
      <c r="O21" s="22">
        <v>0</v>
      </c>
      <c r="Q21" s="2"/>
      <c r="R21" s="2"/>
    </row>
    <row r="22" spans="1:18" ht="20.399999999999999">
      <c r="A22" s="17">
        <v>136</v>
      </c>
      <c r="B22" s="27" t="s">
        <v>32</v>
      </c>
      <c r="C22" s="19">
        <f t="shared" si="2"/>
        <v>0</v>
      </c>
      <c r="D22" s="20">
        <v>0</v>
      </c>
      <c r="E22" s="20">
        <v>0</v>
      </c>
      <c r="F22" s="20">
        <v>0</v>
      </c>
      <c r="G22" s="20">
        <v>0</v>
      </c>
      <c r="H22" s="20">
        <v>0</v>
      </c>
      <c r="I22" s="20">
        <v>0</v>
      </c>
      <c r="J22" s="20">
        <v>0</v>
      </c>
      <c r="K22" s="20">
        <v>0</v>
      </c>
      <c r="L22" s="20">
        <v>0</v>
      </c>
      <c r="M22" s="20">
        <v>0</v>
      </c>
      <c r="N22" s="20">
        <v>0</v>
      </c>
      <c r="O22" s="22">
        <v>0</v>
      </c>
      <c r="Q22" s="2"/>
      <c r="R22" s="2"/>
    </row>
    <row r="23" spans="1:18">
      <c r="A23" s="17">
        <v>137</v>
      </c>
      <c r="B23" s="21" t="s">
        <v>33</v>
      </c>
      <c r="C23" s="19">
        <f t="shared" si="2"/>
        <v>0</v>
      </c>
      <c r="D23" s="20">
        <v>0</v>
      </c>
      <c r="E23" s="20">
        <v>0</v>
      </c>
      <c r="F23" s="20">
        <v>0</v>
      </c>
      <c r="G23" s="20">
        <v>0</v>
      </c>
      <c r="H23" s="20">
        <v>0</v>
      </c>
      <c r="I23" s="20">
        <v>0</v>
      </c>
      <c r="J23" s="20">
        <v>0</v>
      </c>
      <c r="K23" s="20">
        <v>0</v>
      </c>
      <c r="L23" s="20">
        <v>0</v>
      </c>
      <c r="M23" s="20">
        <v>0</v>
      </c>
      <c r="N23" s="20">
        <v>0</v>
      </c>
      <c r="O23" s="22">
        <v>0</v>
      </c>
      <c r="Q23" s="2"/>
      <c r="R23" s="2"/>
    </row>
    <row r="24" spans="1:18" ht="20.399999999999999">
      <c r="A24" s="17">
        <v>138</v>
      </c>
      <c r="B24" s="21" t="s">
        <v>34</v>
      </c>
      <c r="C24" s="19">
        <f t="shared" si="2"/>
        <v>0</v>
      </c>
      <c r="D24" s="20">
        <v>0</v>
      </c>
      <c r="E24" s="20">
        <v>0</v>
      </c>
      <c r="F24" s="20">
        <v>0</v>
      </c>
      <c r="G24" s="20">
        <v>0</v>
      </c>
      <c r="H24" s="20">
        <v>0</v>
      </c>
      <c r="I24" s="20">
        <v>0</v>
      </c>
      <c r="J24" s="20">
        <v>0</v>
      </c>
      <c r="K24" s="20">
        <v>0</v>
      </c>
      <c r="L24" s="20">
        <v>0</v>
      </c>
      <c r="M24" s="20">
        <v>0</v>
      </c>
      <c r="N24" s="20">
        <v>0</v>
      </c>
      <c r="O24" s="22">
        <v>0</v>
      </c>
      <c r="Q24" s="2"/>
      <c r="R24" s="2"/>
    </row>
    <row r="25" spans="1:18">
      <c r="A25" s="23">
        <v>1400</v>
      </c>
      <c r="B25" s="24" t="s">
        <v>35</v>
      </c>
      <c r="C25" s="14">
        <f>SUM(D25:O25)</f>
        <v>213300</v>
      </c>
      <c r="D25" s="25">
        <f>SUM(D26:D29)</f>
        <v>17775</v>
      </c>
      <c r="E25" s="25">
        <f t="shared" ref="E25:O25" si="5">SUM(E26:E29)</f>
        <v>17775</v>
      </c>
      <c r="F25" s="25">
        <f t="shared" si="5"/>
        <v>17775</v>
      </c>
      <c r="G25" s="25">
        <f t="shared" si="5"/>
        <v>17775</v>
      </c>
      <c r="H25" s="25">
        <f t="shared" si="5"/>
        <v>17775</v>
      </c>
      <c r="I25" s="25">
        <f t="shared" si="5"/>
        <v>17775</v>
      </c>
      <c r="J25" s="25">
        <f t="shared" si="5"/>
        <v>17775</v>
      </c>
      <c r="K25" s="25">
        <f t="shared" si="5"/>
        <v>17775</v>
      </c>
      <c r="L25" s="25">
        <f t="shared" si="5"/>
        <v>17775</v>
      </c>
      <c r="M25" s="25">
        <f t="shared" si="5"/>
        <v>17775</v>
      </c>
      <c r="N25" s="25">
        <f t="shared" si="5"/>
        <v>17775</v>
      </c>
      <c r="O25" s="26">
        <f t="shared" si="5"/>
        <v>17775</v>
      </c>
      <c r="Q25" s="2"/>
      <c r="R25" s="2"/>
    </row>
    <row r="26" spans="1:18">
      <c r="A26" s="17">
        <v>141</v>
      </c>
      <c r="B26" s="21" t="s">
        <v>36</v>
      </c>
      <c r="C26" s="19">
        <f t="shared" si="2"/>
        <v>213300</v>
      </c>
      <c r="D26" s="28">
        <v>17775</v>
      </c>
      <c r="E26" s="28">
        <v>17775</v>
      </c>
      <c r="F26" s="28">
        <v>17775</v>
      </c>
      <c r="G26" s="28">
        <v>17775</v>
      </c>
      <c r="H26" s="28">
        <v>17775</v>
      </c>
      <c r="I26" s="28">
        <v>17775</v>
      </c>
      <c r="J26" s="28">
        <v>17775</v>
      </c>
      <c r="K26" s="28">
        <v>17775</v>
      </c>
      <c r="L26" s="28">
        <v>17775</v>
      </c>
      <c r="M26" s="28">
        <v>17775</v>
      </c>
      <c r="N26" s="28">
        <v>17775</v>
      </c>
      <c r="O26" s="28">
        <v>17775</v>
      </c>
      <c r="Q26" s="2"/>
      <c r="R26" s="2"/>
    </row>
    <row r="27" spans="1:18">
      <c r="A27" s="17">
        <v>142</v>
      </c>
      <c r="B27" s="21" t="s">
        <v>37</v>
      </c>
      <c r="C27" s="19">
        <f t="shared" si="2"/>
        <v>0</v>
      </c>
      <c r="D27" s="28">
        <v>0</v>
      </c>
      <c r="E27" s="28">
        <v>0</v>
      </c>
      <c r="F27" s="28">
        <v>0</v>
      </c>
      <c r="G27" s="28">
        <v>0</v>
      </c>
      <c r="H27" s="28">
        <v>0</v>
      </c>
      <c r="I27" s="28">
        <v>0</v>
      </c>
      <c r="J27" s="28">
        <v>0</v>
      </c>
      <c r="K27" s="28">
        <v>0</v>
      </c>
      <c r="L27" s="28">
        <v>0</v>
      </c>
      <c r="M27" s="28">
        <v>0</v>
      </c>
      <c r="N27" s="28">
        <v>0</v>
      </c>
      <c r="O27" s="29">
        <v>0</v>
      </c>
      <c r="Q27" s="2"/>
      <c r="R27" s="2"/>
    </row>
    <row r="28" spans="1:18">
      <c r="A28" s="17">
        <v>143</v>
      </c>
      <c r="B28" s="21" t="s">
        <v>38</v>
      </c>
      <c r="C28" s="19">
        <f t="shared" si="2"/>
        <v>0</v>
      </c>
      <c r="D28" s="28">
        <v>0</v>
      </c>
      <c r="E28" s="28">
        <v>0</v>
      </c>
      <c r="F28" s="28">
        <v>0</v>
      </c>
      <c r="G28" s="28">
        <v>0</v>
      </c>
      <c r="H28" s="28">
        <v>0</v>
      </c>
      <c r="I28" s="28">
        <v>0</v>
      </c>
      <c r="J28" s="28">
        <v>0</v>
      </c>
      <c r="K28" s="28">
        <v>0</v>
      </c>
      <c r="L28" s="28">
        <v>0</v>
      </c>
      <c r="M28" s="28">
        <v>0</v>
      </c>
      <c r="N28" s="28">
        <v>0</v>
      </c>
      <c r="O28" s="29">
        <v>0</v>
      </c>
      <c r="Q28" s="2"/>
      <c r="R28" s="2"/>
    </row>
    <row r="29" spans="1:18">
      <c r="A29" s="17">
        <v>144</v>
      </c>
      <c r="B29" s="21" t="s">
        <v>39</v>
      </c>
      <c r="C29" s="19">
        <f t="shared" si="2"/>
        <v>0</v>
      </c>
      <c r="D29" s="28">
        <v>0</v>
      </c>
      <c r="E29" s="28">
        <v>0</v>
      </c>
      <c r="F29" s="28">
        <v>0</v>
      </c>
      <c r="G29" s="28">
        <v>0</v>
      </c>
      <c r="H29" s="28">
        <v>0</v>
      </c>
      <c r="I29" s="28">
        <v>0</v>
      </c>
      <c r="J29" s="28">
        <v>0</v>
      </c>
      <c r="K29" s="28">
        <v>0</v>
      </c>
      <c r="L29" s="28">
        <v>0</v>
      </c>
      <c r="M29" s="28">
        <v>0</v>
      </c>
      <c r="N29" s="28">
        <v>0</v>
      </c>
      <c r="O29" s="29">
        <v>0</v>
      </c>
      <c r="Q29" s="2"/>
      <c r="R29" s="2"/>
    </row>
    <row r="30" spans="1:18">
      <c r="A30" s="23">
        <v>1500</v>
      </c>
      <c r="B30" s="24" t="s">
        <v>40</v>
      </c>
      <c r="C30" s="14">
        <f>SUM(D30:O30)</f>
        <v>6252724.0799999991</v>
      </c>
      <c r="D30" s="25">
        <f>SUM(D31:D36)</f>
        <v>474779.84</v>
      </c>
      <c r="E30" s="25">
        <f t="shared" ref="E30:O30" si="6">SUM(E31:E36)</f>
        <v>474779.84</v>
      </c>
      <c r="F30" s="25">
        <f t="shared" si="6"/>
        <v>474779.84</v>
      </c>
      <c r="G30" s="25">
        <f t="shared" si="6"/>
        <v>474779.84</v>
      </c>
      <c r="H30" s="25">
        <f t="shared" si="6"/>
        <v>474779.84</v>
      </c>
      <c r="I30" s="25">
        <f t="shared" si="6"/>
        <v>474779.84</v>
      </c>
      <c r="J30" s="25">
        <f t="shared" si="6"/>
        <v>474779.84</v>
      </c>
      <c r="K30" s="25">
        <f t="shared" si="6"/>
        <v>474779.84</v>
      </c>
      <c r="L30" s="25">
        <f t="shared" si="6"/>
        <v>474779.84</v>
      </c>
      <c r="M30" s="25">
        <f t="shared" si="6"/>
        <v>659901.84000000008</v>
      </c>
      <c r="N30" s="25">
        <f t="shared" si="6"/>
        <v>659901.84000000008</v>
      </c>
      <c r="O30" s="26">
        <f t="shared" si="6"/>
        <v>659901.84000000008</v>
      </c>
      <c r="Q30" s="2"/>
      <c r="R30" s="2"/>
    </row>
    <row r="31" spans="1:18">
      <c r="A31" s="17">
        <v>151</v>
      </c>
      <c r="B31" s="21" t="s">
        <v>41</v>
      </c>
      <c r="C31" s="19">
        <f t="shared" si="2"/>
        <v>3528358.0799999996</v>
      </c>
      <c r="D31" s="28">
        <v>294029.84000000003</v>
      </c>
      <c r="E31" s="28">
        <v>294029.84000000003</v>
      </c>
      <c r="F31" s="28">
        <v>294029.84000000003</v>
      </c>
      <c r="G31" s="28">
        <v>294029.84000000003</v>
      </c>
      <c r="H31" s="28">
        <v>294029.84000000003</v>
      </c>
      <c r="I31" s="28">
        <v>294029.84000000003</v>
      </c>
      <c r="J31" s="28">
        <v>294029.84000000003</v>
      </c>
      <c r="K31" s="28">
        <v>294029.84000000003</v>
      </c>
      <c r="L31" s="28">
        <v>294029.84000000003</v>
      </c>
      <c r="M31" s="28">
        <v>294029.84000000003</v>
      </c>
      <c r="N31" s="28">
        <v>294029.84000000003</v>
      </c>
      <c r="O31" s="28">
        <v>294029.84000000003</v>
      </c>
      <c r="P31" s="28"/>
      <c r="Q31" s="2"/>
      <c r="R31" s="2"/>
    </row>
    <row r="32" spans="1:18" s="151" customFormat="1">
      <c r="A32" s="17">
        <v>152</v>
      </c>
      <c r="B32" s="21" t="s">
        <v>42</v>
      </c>
      <c r="C32" s="153">
        <f t="shared" si="2"/>
        <v>555366</v>
      </c>
      <c r="D32" s="28">
        <v>0</v>
      </c>
      <c r="E32" s="28">
        <v>0</v>
      </c>
      <c r="F32" s="28">
        <v>0</v>
      </c>
      <c r="G32" s="28">
        <v>0</v>
      </c>
      <c r="H32" s="28">
        <v>0</v>
      </c>
      <c r="I32" s="28">
        <v>0</v>
      </c>
      <c r="J32" s="28">
        <v>0</v>
      </c>
      <c r="K32" s="28">
        <v>0</v>
      </c>
      <c r="L32" s="28">
        <v>0</v>
      </c>
      <c r="M32" s="28">
        <v>185122</v>
      </c>
      <c r="N32" s="28">
        <v>185122</v>
      </c>
      <c r="O32" s="28">
        <v>185122</v>
      </c>
      <c r="Q32" s="156"/>
      <c r="R32" s="2"/>
    </row>
    <row r="33" spans="1:18">
      <c r="A33" s="17">
        <v>153</v>
      </c>
      <c r="B33" s="21" t="s">
        <v>43</v>
      </c>
      <c r="C33" s="19">
        <f t="shared" si="2"/>
        <v>0</v>
      </c>
      <c r="D33" s="28">
        <v>0</v>
      </c>
      <c r="E33" s="28">
        <v>0</v>
      </c>
      <c r="F33" s="28">
        <v>0</v>
      </c>
      <c r="G33" s="28">
        <v>0</v>
      </c>
      <c r="H33" s="28">
        <v>0</v>
      </c>
      <c r="I33" s="28">
        <v>0</v>
      </c>
      <c r="J33" s="28">
        <v>0</v>
      </c>
      <c r="K33" s="28">
        <v>0</v>
      </c>
      <c r="L33" s="28">
        <v>0</v>
      </c>
      <c r="M33" s="28">
        <v>0</v>
      </c>
      <c r="N33" s="28">
        <v>0</v>
      </c>
      <c r="O33" s="29">
        <v>0</v>
      </c>
      <c r="Q33" s="2"/>
      <c r="R33" s="2"/>
    </row>
    <row r="34" spans="1:18">
      <c r="A34" s="17">
        <v>154</v>
      </c>
      <c r="B34" s="21" t="s">
        <v>44</v>
      </c>
      <c r="C34" s="19">
        <f t="shared" si="2"/>
        <v>0</v>
      </c>
      <c r="D34" s="28">
        <v>0</v>
      </c>
      <c r="E34" s="28">
        <v>0</v>
      </c>
      <c r="F34" s="28">
        <v>0</v>
      </c>
      <c r="G34" s="28">
        <v>0</v>
      </c>
      <c r="H34" s="28">
        <v>0</v>
      </c>
      <c r="I34" s="28">
        <v>0</v>
      </c>
      <c r="J34" s="28">
        <v>0</v>
      </c>
      <c r="K34" s="28">
        <v>0</v>
      </c>
      <c r="L34" s="28">
        <v>0</v>
      </c>
      <c r="M34" s="28">
        <v>0</v>
      </c>
      <c r="N34" s="28">
        <v>0</v>
      </c>
      <c r="O34" s="29">
        <v>0</v>
      </c>
      <c r="Q34" s="2"/>
      <c r="R34" s="2"/>
    </row>
    <row r="35" spans="1:18">
      <c r="A35" s="17">
        <v>155</v>
      </c>
      <c r="B35" s="21" t="s">
        <v>45</v>
      </c>
      <c r="C35" s="19">
        <f t="shared" si="2"/>
        <v>0</v>
      </c>
      <c r="D35" s="28">
        <v>0</v>
      </c>
      <c r="E35" s="28">
        <v>0</v>
      </c>
      <c r="F35" s="28">
        <v>0</v>
      </c>
      <c r="G35" s="28">
        <v>0</v>
      </c>
      <c r="H35" s="28">
        <v>0</v>
      </c>
      <c r="I35" s="28">
        <v>0</v>
      </c>
      <c r="J35" s="28">
        <v>0</v>
      </c>
      <c r="K35" s="28">
        <v>0</v>
      </c>
      <c r="L35" s="28">
        <v>0</v>
      </c>
      <c r="M35" s="28">
        <v>0</v>
      </c>
      <c r="N35" s="28">
        <v>0</v>
      </c>
      <c r="O35" s="29">
        <v>0</v>
      </c>
      <c r="Q35" s="2"/>
      <c r="R35" s="2"/>
    </row>
    <row r="36" spans="1:18">
      <c r="A36" s="17">
        <v>159</v>
      </c>
      <c r="B36" s="21" t="s">
        <v>46</v>
      </c>
      <c r="C36" s="19">
        <f t="shared" si="2"/>
        <v>2169000</v>
      </c>
      <c r="D36" s="28">
        <v>180750</v>
      </c>
      <c r="E36" s="28">
        <v>180750</v>
      </c>
      <c r="F36" s="28">
        <v>180750</v>
      </c>
      <c r="G36" s="28">
        <v>180750</v>
      </c>
      <c r="H36" s="28">
        <v>180750</v>
      </c>
      <c r="I36" s="28">
        <v>180750</v>
      </c>
      <c r="J36" s="28">
        <v>180750</v>
      </c>
      <c r="K36" s="28">
        <v>180750</v>
      </c>
      <c r="L36" s="28">
        <v>180750</v>
      </c>
      <c r="M36" s="28">
        <v>180750</v>
      </c>
      <c r="N36" s="28">
        <v>180750</v>
      </c>
      <c r="O36" s="28">
        <v>180750</v>
      </c>
      <c r="Q36" s="2"/>
      <c r="R36" s="2"/>
    </row>
    <row r="37" spans="1:18">
      <c r="A37" s="23">
        <v>1600</v>
      </c>
      <c r="B37" s="30" t="s">
        <v>47</v>
      </c>
      <c r="C37" s="14">
        <f t="shared" si="2"/>
        <v>0</v>
      </c>
      <c r="D37" s="25">
        <f t="shared" ref="D37:O37" si="7">SUM(D38)</f>
        <v>0</v>
      </c>
      <c r="E37" s="25">
        <f t="shared" si="7"/>
        <v>0</v>
      </c>
      <c r="F37" s="25">
        <f t="shared" si="7"/>
        <v>0</v>
      </c>
      <c r="G37" s="25">
        <f t="shared" si="7"/>
        <v>0</v>
      </c>
      <c r="H37" s="25">
        <f t="shared" si="7"/>
        <v>0</v>
      </c>
      <c r="I37" s="25">
        <f t="shared" si="7"/>
        <v>0</v>
      </c>
      <c r="J37" s="25">
        <f t="shared" si="7"/>
        <v>0</v>
      </c>
      <c r="K37" s="25">
        <f t="shared" si="7"/>
        <v>0</v>
      </c>
      <c r="L37" s="25">
        <f t="shared" si="7"/>
        <v>0</v>
      </c>
      <c r="M37" s="25">
        <f t="shared" si="7"/>
        <v>0</v>
      </c>
      <c r="N37" s="25">
        <f t="shared" si="7"/>
        <v>0</v>
      </c>
      <c r="O37" s="26">
        <f t="shared" si="7"/>
        <v>0</v>
      </c>
      <c r="Q37" s="2"/>
      <c r="R37" s="2"/>
    </row>
    <row r="38" spans="1:18">
      <c r="A38" s="17">
        <v>161</v>
      </c>
      <c r="B38" s="21" t="s">
        <v>48</v>
      </c>
      <c r="C38" s="19">
        <f t="shared" si="2"/>
        <v>0</v>
      </c>
      <c r="D38" s="28"/>
      <c r="E38" s="28"/>
      <c r="F38" s="28">
        <v>0</v>
      </c>
      <c r="G38" s="28">
        <v>0</v>
      </c>
      <c r="H38" s="28">
        <v>0</v>
      </c>
      <c r="I38" s="28">
        <v>0</v>
      </c>
      <c r="J38" s="28">
        <v>0</v>
      </c>
      <c r="K38" s="28">
        <v>0</v>
      </c>
      <c r="L38" s="28">
        <v>0</v>
      </c>
      <c r="M38" s="28">
        <v>0</v>
      </c>
      <c r="N38" s="28">
        <v>0</v>
      </c>
      <c r="O38" s="29">
        <v>0</v>
      </c>
      <c r="Q38" s="2"/>
      <c r="R38" s="2"/>
    </row>
    <row r="39" spans="1:18">
      <c r="A39" s="31">
        <v>1700</v>
      </c>
      <c r="B39" s="24" t="s">
        <v>49</v>
      </c>
      <c r="C39" s="14">
        <f t="shared" si="2"/>
        <v>0</v>
      </c>
      <c r="D39" s="25">
        <f>SUM(D40:D41)</f>
        <v>0</v>
      </c>
      <c r="E39" s="25">
        <f t="shared" ref="E39:O39" si="8">SUM(E40:E41)</f>
        <v>0</v>
      </c>
      <c r="F39" s="25">
        <f t="shared" si="8"/>
        <v>0</v>
      </c>
      <c r="G39" s="25">
        <f t="shared" si="8"/>
        <v>0</v>
      </c>
      <c r="H39" s="25">
        <f t="shared" si="8"/>
        <v>0</v>
      </c>
      <c r="I39" s="25">
        <f t="shared" si="8"/>
        <v>0</v>
      </c>
      <c r="J39" s="25">
        <f t="shared" si="8"/>
        <v>0</v>
      </c>
      <c r="K39" s="25">
        <f t="shared" si="8"/>
        <v>0</v>
      </c>
      <c r="L39" s="25">
        <f t="shared" si="8"/>
        <v>0</v>
      </c>
      <c r="M39" s="25">
        <f t="shared" si="8"/>
        <v>0</v>
      </c>
      <c r="N39" s="25">
        <f t="shared" si="8"/>
        <v>0</v>
      </c>
      <c r="O39" s="26">
        <f t="shared" si="8"/>
        <v>0</v>
      </c>
      <c r="Q39" s="2"/>
      <c r="R39" s="2"/>
    </row>
    <row r="40" spans="1:18">
      <c r="A40" s="17">
        <v>171</v>
      </c>
      <c r="B40" s="21" t="s">
        <v>50</v>
      </c>
      <c r="C40" s="19">
        <f t="shared" si="2"/>
        <v>0</v>
      </c>
      <c r="D40" s="20">
        <v>0</v>
      </c>
      <c r="E40" s="20">
        <v>0</v>
      </c>
      <c r="F40" s="20">
        <v>0</v>
      </c>
      <c r="G40" s="20">
        <v>0</v>
      </c>
      <c r="H40" s="20">
        <v>0</v>
      </c>
      <c r="I40" s="20">
        <v>0</v>
      </c>
      <c r="J40" s="20">
        <v>0</v>
      </c>
      <c r="K40" s="20">
        <v>0</v>
      </c>
      <c r="L40" s="20">
        <v>0</v>
      </c>
      <c r="M40" s="20">
        <v>0</v>
      </c>
      <c r="N40" s="20">
        <v>0</v>
      </c>
      <c r="O40" s="20">
        <v>0</v>
      </c>
      <c r="Q40" s="2"/>
      <c r="R40" s="2"/>
    </row>
    <row r="41" spans="1:18">
      <c r="A41" s="17">
        <v>172</v>
      </c>
      <c r="B41" s="21" t="s">
        <v>51</v>
      </c>
      <c r="C41" s="19">
        <f t="shared" si="2"/>
        <v>0</v>
      </c>
      <c r="D41" s="20">
        <v>0</v>
      </c>
      <c r="E41" s="20">
        <v>0</v>
      </c>
      <c r="F41" s="20">
        <v>0</v>
      </c>
      <c r="G41" s="20">
        <v>0</v>
      </c>
      <c r="H41" s="20">
        <v>0</v>
      </c>
      <c r="I41" s="20">
        <v>0</v>
      </c>
      <c r="J41" s="20">
        <v>0</v>
      </c>
      <c r="K41" s="20">
        <v>0</v>
      </c>
      <c r="L41" s="20">
        <v>0</v>
      </c>
      <c r="M41" s="20">
        <v>0</v>
      </c>
      <c r="N41" s="20">
        <v>0</v>
      </c>
      <c r="O41" s="22">
        <v>0</v>
      </c>
      <c r="Q41" s="2"/>
      <c r="R41" s="2"/>
    </row>
    <row r="42" spans="1:18">
      <c r="A42" s="32">
        <v>2000</v>
      </c>
      <c r="B42" s="33" t="s">
        <v>52</v>
      </c>
      <c r="C42" s="9">
        <f t="shared" si="2"/>
        <v>18097297.199999999</v>
      </c>
      <c r="D42" s="34">
        <f>D43+D52+D56+D66+D76+D84+D87+D93+D97</f>
        <v>1583964</v>
      </c>
      <c r="E42" s="34">
        <f t="shared" ref="E42:O42" si="9">E43+E52+E56+E66+E76+E84+E87+E93+E97</f>
        <v>1591692</v>
      </c>
      <c r="F42" s="34">
        <f t="shared" si="9"/>
        <v>1615778</v>
      </c>
      <c r="G42" s="34">
        <f t="shared" si="9"/>
        <v>1591535</v>
      </c>
      <c r="H42" s="34">
        <f t="shared" si="9"/>
        <v>1613160</v>
      </c>
      <c r="I42" s="34">
        <f t="shared" si="9"/>
        <v>1563740</v>
      </c>
      <c r="J42" s="34">
        <f t="shared" si="9"/>
        <v>1605127</v>
      </c>
      <c r="K42" s="34">
        <f t="shared" si="9"/>
        <v>1558650</v>
      </c>
      <c r="L42" s="34">
        <f t="shared" si="9"/>
        <v>1573888</v>
      </c>
      <c r="M42" s="34">
        <f t="shared" si="9"/>
        <v>1280381.2</v>
      </c>
      <c r="N42" s="34">
        <f t="shared" si="9"/>
        <v>1221844</v>
      </c>
      <c r="O42" s="35">
        <f t="shared" si="9"/>
        <v>1297538</v>
      </c>
    </row>
    <row r="43" spans="1:18" ht="20.399999999999999">
      <c r="A43" s="23">
        <v>2100</v>
      </c>
      <c r="B43" s="24" t="s">
        <v>53</v>
      </c>
      <c r="C43" s="14">
        <f t="shared" si="2"/>
        <v>1177773</v>
      </c>
      <c r="D43" s="25">
        <f>SUM(D44:D51)</f>
        <v>122996</v>
      </c>
      <c r="E43" s="25">
        <f t="shared" ref="E43:O43" si="10">SUM(E44:E51)</f>
        <v>98490</v>
      </c>
      <c r="F43" s="25">
        <f t="shared" si="10"/>
        <v>110260</v>
      </c>
      <c r="G43" s="25">
        <f t="shared" si="10"/>
        <v>79220</v>
      </c>
      <c r="H43" s="25">
        <f t="shared" si="10"/>
        <v>100476</v>
      </c>
      <c r="I43" s="25">
        <f t="shared" si="10"/>
        <v>87599</v>
      </c>
      <c r="J43" s="25">
        <f t="shared" si="10"/>
        <v>104053</v>
      </c>
      <c r="K43" s="25">
        <f t="shared" si="10"/>
        <v>104670</v>
      </c>
      <c r="L43" s="25">
        <f t="shared" si="10"/>
        <v>107197</v>
      </c>
      <c r="M43" s="25">
        <f t="shared" si="10"/>
        <v>87008</v>
      </c>
      <c r="N43" s="25">
        <f t="shared" si="10"/>
        <v>78662</v>
      </c>
      <c r="O43" s="26">
        <f t="shared" si="10"/>
        <v>97142</v>
      </c>
    </row>
    <row r="44" spans="1:18">
      <c r="A44" s="17">
        <v>211</v>
      </c>
      <c r="B44" s="21" t="s">
        <v>54</v>
      </c>
      <c r="C44" s="19">
        <f t="shared" si="2"/>
        <v>340866</v>
      </c>
      <c r="D44" s="20">
        <v>32968</v>
      </c>
      <c r="E44" s="20">
        <v>35109</v>
      </c>
      <c r="F44" s="20">
        <v>19941</v>
      </c>
      <c r="G44" s="20">
        <v>20142</v>
      </c>
      <c r="H44" s="20">
        <v>29980</v>
      </c>
      <c r="I44" s="20">
        <v>23473</v>
      </c>
      <c r="J44" s="20">
        <v>38991</v>
      </c>
      <c r="K44" s="20">
        <v>36921</v>
      </c>
      <c r="L44" s="20">
        <v>30986</v>
      </c>
      <c r="M44" s="20">
        <v>23853</v>
      </c>
      <c r="N44" s="20">
        <v>25130</v>
      </c>
      <c r="O44" s="20">
        <v>23372</v>
      </c>
    </row>
    <row r="45" spans="1:18">
      <c r="A45" s="17">
        <v>212</v>
      </c>
      <c r="B45" s="21" t="s">
        <v>55</v>
      </c>
      <c r="C45" s="19">
        <f t="shared" si="2"/>
        <v>0</v>
      </c>
      <c r="D45" s="20">
        <v>0</v>
      </c>
      <c r="E45" s="20">
        <v>0</v>
      </c>
      <c r="F45" s="20">
        <v>0</v>
      </c>
      <c r="G45" s="20">
        <v>0</v>
      </c>
      <c r="H45" s="20">
        <v>0</v>
      </c>
      <c r="I45" s="20">
        <v>0</v>
      </c>
      <c r="J45" s="20">
        <v>0</v>
      </c>
      <c r="K45" s="20">
        <v>0</v>
      </c>
      <c r="L45" s="20">
        <v>0</v>
      </c>
      <c r="M45" s="20">
        <v>0</v>
      </c>
      <c r="N45" s="20">
        <v>0</v>
      </c>
      <c r="O45" s="20">
        <v>0</v>
      </c>
    </row>
    <row r="46" spans="1:18">
      <c r="A46" s="17">
        <v>213</v>
      </c>
      <c r="B46" s="21" t="s">
        <v>56</v>
      </c>
      <c r="C46" s="19">
        <f t="shared" si="2"/>
        <v>0</v>
      </c>
      <c r="D46" s="20">
        <v>0</v>
      </c>
      <c r="E46" s="20">
        <v>0</v>
      </c>
      <c r="F46" s="20">
        <v>0</v>
      </c>
      <c r="G46" s="20">
        <v>0</v>
      </c>
      <c r="H46" s="20">
        <v>0</v>
      </c>
      <c r="I46" s="20">
        <v>0</v>
      </c>
      <c r="J46" s="20">
        <v>0</v>
      </c>
      <c r="K46" s="20">
        <v>0</v>
      </c>
      <c r="L46" s="20">
        <v>0</v>
      </c>
      <c r="M46" s="20">
        <v>0</v>
      </c>
      <c r="N46" s="20">
        <v>0</v>
      </c>
      <c r="O46" s="20">
        <v>0</v>
      </c>
    </row>
    <row r="47" spans="1:18" ht="20.399999999999999">
      <c r="A47" s="17">
        <v>214</v>
      </c>
      <c r="B47" s="21" t="s">
        <v>57</v>
      </c>
      <c r="C47" s="19">
        <f t="shared" si="2"/>
        <v>361444</v>
      </c>
      <c r="D47" s="20">
        <v>36591</v>
      </c>
      <c r="E47" s="20">
        <v>25279</v>
      </c>
      <c r="F47" s="20">
        <v>36091</v>
      </c>
      <c r="G47" s="20">
        <v>25983</v>
      </c>
      <c r="H47" s="20">
        <v>35591</v>
      </c>
      <c r="I47" s="20">
        <v>26369</v>
      </c>
      <c r="J47" s="20">
        <v>35091</v>
      </c>
      <c r="K47" s="20">
        <v>25090</v>
      </c>
      <c r="L47" s="20">
        <v>36471</v>
      </c>
      <c r="M47" s="20">
        <v>26579</v>
      </c>
      <c r="N47" s="20">
        <v>16844</v>
      </c>
      <c r="O47" s="20">
        <v>35465</v>
      </c>
    </row>
    <row r="48" spans="1:18">
      <c r="A48" s="17">
        <v>215</v>
      </c>
      <c r="B48" s="21" t="s">
        <v>58</v>
      </c>
      <c r="C48" s="19">
        <f t="shared" si="2"/>
        <v>49492</v>
      </c>
      <c r="D48" s="20">
        <v>7541</v>
      </c>
      <c r="E48" s="20"/>
      <c r="F48" s="20">
        <v>7523</v>
      </c>
      <c r="G48" s="20"/>
      <c r="H48" s="20">
        <v>6498</v>
      </c>
      <c r="I48" s="20">
        <v>7327</v>
      </c>
      <c r="J48" s="20"/>
      <c r="K48" s="20">
        <v>9333</v>
      </c>
      <c r="L48" s="20"/>
      <c r="M48" s="20"/>
      <c r="N48" s="20">
        <v>5177</v>
      </c>
      <c r="O48" s="20">
        <v>6093</v>
      </c>
    </row>
    <row r="49" spans="1:17">
      <c r="A49" s="17">
        <v>216</v>
      </c>
      <c r="B49" s="21" t="s">
        <v>59</v>
      </c>
      <c r="C49" s="19">
        <f t="shared" si="2"/>
        <v>215208</v>
      </c>
      <c r="D49" s="20">
        <v>23820</v>
      </c>
      <c r="E49" s="20">
        <v>17764</v>
      </c>
      <c r="F49" s="20">
        <v>29675</v>
      </c>
      <c r="G49" s="20">
        <v>17650</v>
      </c>
      <c r="H49" s="20">
        <v>13304</v>
      </c>
      <c r="I49" s="20">
        <v>14647</v>
      </c>
      <c r="J49" s="20">
        <v>13765</v>
      </c>
      <c r="K49" s="20">
        <v>17578</v>
      </c>
      <c r="L49" s="20">
        <v>18823</v>
      </c>
      <c r="M49" s="20">
        <v>15288</v>
      </c>
      <c r="N49" s="20">
        <v>16134</v>
      </c>
      <c r="O49" s="20">
        <v>16760</v>
      </c>
    </row>
    <row r="50" spans="1:17">
      <c r="A50" s="17">
        <v>217</v>
      </c>
      <c r="B50" s="21" t="s">
        <v>60</v>
      </c>
      <c r="C50" s="19">
        <f t="shared" si="2"/>
        <v>0</v>
      </c>
      <c r="D50" s="20">
        <v>0</v>
      </c>
      <c r="E50" s="20">
        <v>0</v>
      </c>
      <c r="F50" s="20">
        <v>0</v>
      </c>
      <c r="G50" s="20">
        <v>0</v>
      </c>
      <c r="H50" s="20">
        <v>0</v>
      </c>
      <c r="I50" s="20">
        <v>0</v>
      </c>
      <c r="J50" s="20">
        <v>0</v>
      </c>
      <c r="K50" s="20">
        <v>0</v>
      </c>
      <c r="L50" s="20">
        <v>0</v>
      </c>
      <c r="M50" s="20">
        <v>0</v>
      </c>
      <c r="N50" s="20">
        <v>0</v>
      </c>
      <c r="O50" s="20">
        <v>0</v>
      </c>
    </row>
    <row r="51" spans="1:17">
      <c r="A51" s="17">
        <v>218</v>
      </c>
      <c r="B51" s="21" t="s">
        <v>61</v>
      </c>
      <c r="C51" s="19">
        <f t="shared" si="2"/>
        <v>210763</v>
      </c>
      <c r="D51" s="20">
        <v>22076</v>
      </c>
      <c r="E51" s="20">
        <v>20338</v>
      </c>
      <c r="F51" s="20">
        <v>17030</v>
      </c>
      <c r="G51" s="20">
        <v>15445</v>
      </c>
      <c r="H51" s="20">
        <v>15103</v>
      </c>
      <c r="I51" s="20">
        <v>15783</v>
      </c>
      <c r="J51" s="20">
        <v>16206</v>
      </c>
      <c r="K51" s="20">
        <v>15748</v>
      </c>
      <c r="L51" s="20">
        <v>20917</v>
      </c>
      <c r="M51" s="20">
        <v>21288</v>
      </c>
      <c r="N51" s="20">
        <v>15377</v>
      </c>
      <c r="O51" s="20">
        <v>15452</v>
      </c>
      <c r="Q51" s="168"/>
    </row>
    <row r="52" spans="1:17">
      <c r="A52" s="23">
        <v>2200</v>
      </c>
      <c r="B52" s="24" t="s">
        <v>62</v>
      </c>
      <c r="C52" s="14">
        <f>SUM(D52:O52)</f>
        <v>218095.2</v>
      </c>
      <c r="D52" s="25">
        <f>SUM(D53:D55)</f>
        <v>7360</v>
      </c>
      <c r="E52" s="25">
        <f t="shared" ref="E52:O52" si="11">SUM(E53:E55)</f>
        <v>10805</v>
      </c>
      <c r="F52" s="25">
        <f t="shared" si="11"/>
        <v>7360</v>
      </c>
      <c r="G52" s="25">
        <f t="shared" si="11"/>
        <v>10335</v>
      </c>
      <c r="H52" s="25">
        <f t="shared" si="11"/>
        <v>54751</v>
      </c>
      <c r="I52" s="25">
        <f t="shared" si="11"/>
        <v>7360</v>
      </c>
      <c r="J52" s="25">
        <f t="shared" si="11"/>
        <v>7360</v>
      </c>
      <c r="K52" s="25">
        <f t="shared" si="11"/>
        <v>7360</v>
      </c>
      <c r="L52" s="25">
        <f t="shared" si="11"/>
        <v>17945</v>
      </c>
      <c r="M52" s="25">
        <f t="shared" si="11"/>
        <v>45771.199999999997</v>
      </c>
      <c r="N52" s="25">
        <f t="shared" si="11"/>
        <v>7360</v>
      </c>
      <c r="O52" s="26">
        <f t="shared" si="11"/>
        <v>34328</v>
      </c>
    </row>
    <row r="53" spans="1:17">
      <c r="A53" s="17">
        <v>221</v>
      </c>
      <c r="B53" s="21" t="s">
        <v>63</v>
      </c>
      <c r="C53" s="19">
        <f>SUM(D53:O53)</f>
        <v>218095.2</v>
      </c>
      <c r="D53" s="20">
        <v>7360</v>
      </c>
      <c r="E53" s="20">
        <v>10805</v>
      </c>
      <c r="F53" s="20">
        <v>7360</v>
      </c>
      <c r="G53" s="20">
        <v>10335</v>
      </c>
      <c r="H53" s="20">
        <v>54751</v>
      </c>
      <c r="I53" s="20">
        <v>7360</v>
      </c>
      <c r="J53" s="20">
        <v>7360</v>
      </c>
      <c r="K53" s="20">
        <v>7360</v>
      </c>
      <c r="L53" s="20">
        <v>17945</v>
      </c>
      <c r="M53" s="20">
        <v>45771.199999999997</v>
      </c>
      <c r="N53" s="20">
        <v>7360</v>
      </c>
      <c r="O53" s="20">
        <v>34328</v>
      </c>
    </row>
    <row r="54" spans="1:17">
      <c r="A54" s="17">
        <v>222</v>
      </c>
      <c r="B54" s="21" t="s">
        <v>64</v>
      </c>
      <c r="C54" s="19">
        <f>SUM(D54:O54)</f>
        <v>0</v>
      </c>
      <c r="D54" s="20">
        <v>0</v>
      </c>
      <c r="E54" s="20">
        <v>0</v>
      </c>
      <c r="F54" s="20">
        <v>0</v>
      </c>
      <c r="G54" s="20">
        <v>0</v>
      </c>
      <c r="H54" s="20">
        <v>0</v>
      </c>
      <c r="I54" s="20">
        <v>0</v>
      </c>
      <c r="J54" s="20">
        <v>0</v>
      </c>
      <c r="K54" s="20">
        <v>0</v>
      </c>
      <c r="L54" s="20">
        <v>0</v>
      </c>
      <c r="M54" s="20">
        <v>0</v>
      </c>
      <c r="N54" s="20">
        <v>0</v>
      </c>
      <c r="O54" s="20">
        <v>0</v>
      </c>
    </row>
    <row r="55" spans="1:17">
      <c r="A55" s="17">
        <v>223</v>
      </c>
      <c r="B55" s="21" t="s">
        <v>65</v>
      </c>
      <c r="C55" s="19">
        <f>SUM(D55:O55)</f>
        <v>0</v>
      </c>
      <c r="D55" s="20">
        <v>0</v>
      </c>
      <c r="E55" s="20">
        <v>0</v>
      </c>
      <c r="F55" s="20">
        <v>0</v>
      </c>
      <c r="G55" s="20">
        <v>0</v>
      </c>
      <c r="H55" s="20">
        <v>0</v>
      </c>
      <c r="I55" s="20">
        <v>0</v>
      </c>
      <c r="J55" s="20">
        <v>0</v>
      </c>
      <c r="K55" s="20">
        <v>0</v>
      </c>
      <c r="L55" s="20">
        <v>0</v>
      </c>
      <c r="M55" s="20">
        <v>0</v>
      </c>
      <c r="N55" s="20">
        <v>0</v>
      </c>
      <c r="O55" s="20">
        <v>0</v>
      </c>
    </row>
    <row r="56" spans="1:17">
      <c r="A56" s="23">
        <v>2300</v>
      </c>
      <c r="B56" s="24" t="s">
        <v>66</v>
      </c>
      <c r="C56" s="14">
        <f>SUM(D56:O56)</f>
        <v>0</v>
      </c>
      <c r="D56" s="25">
        <f>SUM(D57:D65)</f>
        <v>0</v>
      </c>
      <c r="E56" s="25">
        <f t="shared" ref="E56:O56" si="12">SUM(E57:E65)</f>
        <v>0</v>
      </c>
      <c r="F56" s="25">
        <f t="shared" si="12"/>
        <v>0</v>
      </c>
      <c r="G56" s="25">
        <f t="shared" si="12"/>
        <v>0</v>
      </c>
      <c r="H56" s="25">
        <f t="shared" si="12"/>
        <v>0</v>
      </c>
      <c r="I56" s="25">
        <f t="shared" si="12"/>
        <v>0</v>
      </c>
      <c r="J56" s="25">
        <f t="shared" si="12"/>
        <v>0</v>
      </c>
      <c r="K56" s="25">
        <f t="shared" si="12"/>
        <v>0</v>
      </c>
      <c r="L56" s="25">
        <f t="shared" si="12"/>
        <v>0</v>
      </c>
      <c r="M56" s="25">
        <f t="shared" si="12"/>
        <v>0</v>
      </c>
      <c r="N56" s="25">
        <f t="shared" si="12"/>
        <v>0</v>
      </c>
      <c r="O56" s="26">
        <f t="shared" si="12"/>
        <v>0</v>
      </c>
    </row>
    <row r="57" spans="1:17" ht="20.399999999999999">
      <c r="A57" s="17">
        <v>231</v>
      </c>
      <c r="B57" s="21" t="s">
        <v>67</v>
      </c>
      <c r="C57" s="19">
        <f t="shared" ref="C57:C65" si="13">SUM(D57:O57)</f>
        <v>0</v>
      </c>
      <c r="D57" s="20">
        <v>0</v>
      </c>
      <c r="E57" s="20">
        <v>0</v>
      </c>
      <c r="F57" s="20">
        <v>0</v>
      </c>
      <c r="G57" s="20"/>
      <c r="H57" s="20">
        <v>0</v>
      </c>
      <c r="I57" s="20">
        <v>0</v>
      </c>
      <c r="J57" s="20">
        <v>0</v>
      </c>
      <c r="K57" s="20"/>
      <c r="L57" s="20"/>
      <c r="M57" s="20">
        <v>0</v>
      </c>
      <c r="N57" s="20"/>
      <c r="O57" s="22">
        <v>0</v>
      </c>
    </row>
    <row r="58" spans="1:17">
      <c r="A58" s="17">
        <v>232</v>
      </c>
      <c r="B58" s="21" t="s">
        <v>68</v>
      </c>
      <c r="C58" s="19">
        <f t="shared" si="13"/>
        <v>0</v>
      </c>
      <c r="D58" s="20">
        <v>0</v>
      </c>
      <c r="E58" s="20">
        <v>0</v>
      </c>
      <c r="F58" s="20">
        <v>0</v>
      </c>
      <c r="G58" s="20">
        <v>0</v>
      </c>
      <c r="H58" s="20">
        <v>0</v>
      </c>
      <c r="I58" s="20">
        <v>0</v>
      </c>
      <c r="J58" s="20">
        <v>0</v>
      </c>
      <c r="K58" s="20">
        <v>0</v>
      </c>
      <c r="L58" s="20">
        <v>0</v>
      </c>
      <c r="M58" s="20">
        <v>0</v>
      </c>
      <c r="N58" s="20">
        <v>0</v>
      </c>
      <c r="O58" s="22">
        <v>0</v>
      </c>
    </row>
    <row r="59" spans="1:17">
      <c r="A59" s="17">
        <v>233</v>
      </c>
      <c r="B59" s="21" t="s">
        <v>69</v>
      </c>
      <c r="C59" s="19">
        <f t="shared" si="13"/>
        <v>0</v>
      </c>
      <c r="D59" s="20">
        <v>0</v>
      </c>
      <c r="E59" s="20">
        <v>0</v>
      </c>
      <c r="F59" s="20">
        <v>0</v>
      </c>
      <c r="G59" s="20">
        <v>0</v>
      </c>
      <c r="H59" s="20">
        <v>0</v>
      </c>
      <c r="I59" s="20">
        <v>0</v>
      </c>
      <c r="J59" s="20">
        <v>0</v>
      </c>
      <c r="K59" s="20">
        <v>0</v>
      </c>
      <c r="L59" s="20">
        <v>0</v>
      </c>
      <c r="M59" s="20">
        <v>0</v>
      </c>
      <c r="N59" s="20">
        <v>0</v>
      </c>
      <c r="O59" s="22">
        <v>0</v>
      </c>
    </row>
    <row r="60" spans="1:17" ht="20.399999999999999">
      <c r="A60" s="17">
        <v>234</v>
      </c>
      <c r="B60" s="27" t="s">
        <v>70</v>
      </c>
      <c r="C60" s="19">
        <f t="shared" si="13"/>
        <v>0</v>
      </c>
      <c r="D60" s="20">
        <v>0</v>
      </c>
      <c r="E60" s="20">
        <v>0</v>
      </c>
      <c r="F60" s="20">
        <v>0</v>
      </c>
      <c r="G60" s="20">
        <v>0</v>
      </c>
      <c r="H60" s="20">
        <v>0</v>
      </c>
      <c r="I60" s="20">
        <v>0</v>
      </c>
      <c r="J60" s="20">
        <v>0</v>
      </c>
      <c r="K60" s="20">
        <v>0</v>
      </c>
      <c r="L60" s="20">
        <v>0</v>
      </c>
      <c r="M60" s="20">
        <v>0</v>
      </c>
      <c r="N60" s="20">
        <v>0</v>
      </c>
      <c r="O60" s="22">
        <v>0</v>
      </c>
    </row>
    <row r="61" spans="1:17" ht="20.399999999999999">
      <c r="A61" s="17">
        <v>235</v>
      </c>
      <c r="B61" s="21" t="s">
        <v>71</v>
      </c>
      <c r="C61" s="19">
        <f t="shared" si="13"/>
        <v>0</v>
      </c>
      <c r="D61" s="20">
        <v>0</v>
      </c>
      <c r="E61" s="20">
        <v>0</v>
      </c>
      <c r="F61" s="20">
        <v>0</v>
      </c>
      <c r="G61" s="20"/>
      <c r="H61" s="20">
        <v>0</v>
      </c>
      <c r="I61" s="20">
        <v>0</v>
      </c>
      <c r="J61" s="20">
        <v>0</v>
      </c>
      <c r="K61" s="20">
        <v>0</v>
      </c>
      <c r="L61" s="20">
        <v>0</v>
      </c>
      <c r="M61" s="20"/>
      <c r="N61" s="20">
        <v>0</v>
      </c>
      <c r="O61" s="22">
        <v>0</v>
      </c>
    </row>
    <row r="62" spans="1:17" ht="20.399999999999999">
      <c r="A62" s="17">
        <v>236</v>
      </c>
      <c r="B62" s="21" t="s">
        <v>72</v>
      </c>
      <c r="C62" s="19">
        <f t="shared" si="13"/>
        <v>0</v>
      </c>
      <c r="D62" s="20">
        <v>0</v>
      </c>
      <c r="E62" s="20">
        <v>0</v>
      </c>
      <c r="F62" s="20">
        <v>0</v>
      </c>
      <c r="G62" s="20">
        <v>0</v>
      </c>
      <c r="H62" s="20">
        <v>0</v>
      </c>
      <c r="I62" s="20">
        <v>0</v>
      </c>
      <c r="J62" s="20">
        <v>0</v>
      </c>
      <c r="K62" s="20">
        <v>0</v>
      </c>
      <c r="L62" s="20">
        <v>0</v>
      </c>
      <c r="M62" s="20">
        <v>0</v>
      </c>
      <c r="N62" s="20">
        <v>0</v>
      </c>
      <c r="O62" s="22">
        <v>0</v>
      </c>
    </row>
    <row r="63" spans="1:17">
      <c r="A63" s="17">
        <v>237</v>
      </c>
      <c r="B63" s="21" t="s">
        <v>73</v>
      </c>
      <c r="C63" s="19">
        <f t="shared" si="13"/>
        <v>0</v>
      </c>
      <c r="D63" s="20">
        <v>0</v>
      </c>
      <c r="E63" s="20">
        <v>0</v>
      </c>
      <c r="F63" s="20">
        <v>0</v>
      </c>
      <c r="G63" s="20">
        <v>0</v>
      </c>
      <c r="H63" s="20">
        <v>0</v>
      </c>
      <c r="I63" s="20">
        <v>0</v>
      </c>
      <c r="J63" s="20">
        <v>0</v>
      </c>
      <c r="K63" s="20">
        <v>0</v>
      </c>
      <c r="L63" s="20">
        <v>0</v>
      </c>
      <c r="M63" s="20">
        <v>0</v>
      </c>
      <c r="N63" s="20">
        <v>0</v>
      </c>
      <c r="O63" s="22">
        <v>0</v>
      </c>
    </row>
    <row r="64" spans="1:17">
      <c r="A64" s="17">
        <v>238</v>
      </c>
      <c r="B64" s="21" t="s">
        <v>74</v>
      </c>
      <c r="C64" s="19">
        <f t="shared" si="13"/>
        <v>0</v>
      </c>
      <c r="D64" s="20">
        <v>0</v>
      </c>
      <c r="E64" s="20">
        <v>0</v>
      </c>
      <c r="F64" s="20">
        <v>0</v>
      </c>
      <c r="G64" s="20">
        <v>0</v>
      </c>
      <c r="H64" s="20">
        <v>0</v>
      </c>
      <c r="I64" s="20">
        <v>0</v>
      </c>
      <c r="J64" s="20">
        <v>0</v>
      </c>
      <c r="K64" s="20">
        <v>0</v>
      </c>
      <c r="L64" s="20">
        <v>0</v>
      </c>
      <c r="M64" s="20">
        <v>0</v>
      </c>
      <c r="N64" s="20">
        <v>0</v>
      </c>
      <c r="O64" s="22">
        <v>0</v>
      </c>
    </row>
    <row r="65" spans="1:15">
      <c r="A65" s="17">
        <v>239</v>
      </c>
      <c r="B65" s="21" t="s">
        <v>75</v>
      </c>
      <c r="C65" s="19">
        <f t="shared" si="13"/>
        <v>0</v>
      </c>
      <c r="D65" s="20">
        <v>0</v>
      </c>
      <c r="E65" s="20">
        <v>0</v>
      </c>
      <c r="F65" s="20">
        <v>0</v>
      </c>
      <c r="G65" s="20">
        <v>0</v>
      </c>
      <c r="H65" s="20">
        <v>0</v>
      </c>
      <c r="I65" s="20">
        <v>0</v>
      </c>
      <c r="J65" s="20">
        <v>0</v>
      </c>
      <c r="K65" s="20">
        <v>0</v>
      </c>
      <c r="L65" s="20">
        <v>0</v>
      </c>
      <c r="M65" s="20">
        <v>0</v>
      </c>
      <c r="N65" s="20">
        <v>0</v>
      </c>
      <c r="O65" s="22">
        <v>0</v>
      </c>
    </row>
    <row r="66" spans="1:15">
      <c r="A66" s="23">
        <v>2400</v>
      </c>
      <c r="B66" s="36" t="s">
        <v>76</v>
      </c>
      <c r="C66" s="14">
        <f>SUM(D66:O66)</f>
        <v>6844602</v>
      </c>
      <c r="D66" s="25">
        <f>SUM(D67:D75)</f>
        <v>619952</v>
      </c>
      <c r="E66" s="25">
        <f t="shared" ref="E66:O66" si="14">SUM(E67:E75)</f>
        <v>672855</v>
      </c>
      <c r="F66" s="25">
        <f t="shared" si="14"/>
        <v>666976</v>
      </c>
      <c r="G66" s="25">
        <f t="shared" si="14"/>
        <v>668472</v>
      </c>
      <c r="H66" s="25">
        <f t="shared" si="14"/>
        <v>643977</v>
      </c>
      <c r="I66" s="25">
        <f t="shared" si="14"/>
        <v>639740</v>
      </c>
      <c r="J66" s="25">
        <f t="shared" si="14"/>
        <v>671792</v>
      </c>
      <c r="K66" s="25">
        <f t="shared" si="14"/>
        <v>631510</v>
      </c>
      <c r="L66" s="25">
        <f t="shared" si="14"/>
        <v>620469</v>
      </c>
      <c r="M66" s="25">
        <f t="shared" si="14"/>
        <v>337987</v>
      </c>
      <c r="N66" s="25">
        <f t="shared" si="14"/>
        <v>326161</v>
      </c>
      <c r="O66" s="26">
        <f t="shared" si="14"/>
        <v>344711</v>
      </c>
    </row>
    <row r="67" spans="1:15">
      <c r="A67" s="17">
        <v>241</v>
      </c>
      <c r="B67" s="21" t="s">
        <v>77</v>
      </c>
      <c r="C67" s="19">
        <f t="shared" ref="C67:C75" si="15">SUM(D67:O67)</f>
        <v>2080591</v>
      </c>
      <c r="D67" s="20">
        <v>161914</v>
      </c>
      <c r="E67" s="20">
        <v>187711</v>
      </c>
      <c r="F67" s="20">
        <v>187003</v>
      </c>
      <c r="G67" s="20">
        <v>183303</v>
      </c>
      <c r="H67" s="20">
        <v>163893</v>
      </c>
      <c r="I67" s="20">
        <v>172828</v>
      </c>
      <c r="J67" s="20">
        <v>172643</v>
      </c>
      <c r="K67" s="20">
        <v>164721</v>
      </c>
      <c r="L67" s="20">
        <v>168100</v>
      </c>
      <c r="M67" s="20">
        <v>173190</v>
      </c>
      <c r="N67" s="20">
        <v>172191</v>
      </c>
      <c r="O67" s="20">
        <v>173094</v>
      </c>
    </row>
    <row r="68" spans="1:15">
      <c r="A68" s="17">
        <v>242</v>
      </c>
      <c r="B68" s="21" t="s">
        <v>78</v>
      </c>
      <c r="C68" s="19">
        <f t="shared" si="15"/>
        <v>696090</v>
      </c>
      <c r="D68" s="20">
        <v>58569</v>
      </c>
      <c r="E68" s="20">
        <v>57337</v>
      </c>
      <c r="F68" s="20">
        <v>59620</v>
      </c>
      <c r="G68" s="20">
        <v>58632</v>
      </c>
      <c r="H68" s="20">
        <v>59883</v>
      </c>
      <c r="I68" s="20">
        <v>58634</v>
      </c>
      <c r="J68" s="20">
        <v>58634</v>
      </c>
      <c r="K68" s="20">
        <v>56995</v>
      </c>
      <c r="L68" s="20">
        <v>59096</v>
      </c>
      <c r="M68" s="20">
        <v>57262</v>
      </c>
      <c r="N68" s="20">
        <v>52175</v>
      </c>
      <c r="O68" s="20">
        <v>59253</v>
      </c>
    </row>
    <row r="69" spans="1:15">
      <c r="A69" s="17">
        <v>243</v>
      </c>
      <c r="B69" s="21" t="s">
        <v>79</v>
      </c>
      <c r="C69" s="19">
        <f t="shared" si="15"/>
        <v>3460</v>
      </c>
      <c r="D69" s="20">
        <v>3460</v>
      </c>
      <c r="E69" s="20">
        <v>0</v>
      </c>
      <c r="F69" s="20">
        <v>0</v>
      </c>
      <c r="G69" s="20">
        <v>0</v>
      </c>
      <c r="H69" s="20">
        <v>0</v>
      </c>
      <c r="I69" s="20">
        <v>0</v>
      </c>
      <c r="J69" s="20">
        <v>0</v>
      </c>
      <c r="K69" s="20">
        <v>0</v>
      </c>
      <c r="L69" s="20">
        <v>0</v>
      </c>
      <c r="M69" s="20">
        <v>0</v>
      </c>
      <c r="N69" s="20">
        <v>0</v>
      </c>
      <c r="O69" s="20">
        <v>0</v>
      </c>
    </row>
    <row r="70" spans="1:15">
      <c r="A70" s="17">
        <v>244</v>
      </c>
      <c r="B70" s="21" t="s">
        <v>80</v>
      </c>
      <c r="C70" s="19">
        <f t="shared" si="15"/>
        <v>27649</v>
      </c>
      <c r="D70" s="20">
        <v>2969</v>
      </c>
      <c r="E70" s="20">
        <v>2255</v>
      </c>
      <c r="F70" s="20">
        <v>2641</v>
      </c>
      <c r="G70" s="20">
        <v>1348</v>
      </c>
      <c r="H70" s="20">
        <v>2194</v>
      </c>
      <c r="I70" s="20">
        <v>2554</v>
      </c>
      <c r="J70" s="20">
        <v>3031</v>
      </c>
      <c r="K70" s="20">
        <v>2218</v>
      </c>
      <c r="L70" s="20">
        <v>1973</v>
      </c>
      <c r="M70" s="20">
        <v>3030</v>
      </c>
      <c r="N70" s="20">
        <v>2391</v>
      </c>
      <c r="O70" s="20">
        <v>1045</v>
      </c>
    </row>
    <row r="71" spans="1:15">
      <c r="A71" s="17">
        <v>245</v>
      </c>
      <c r="B71" s="21" t="s">
        <v>81</v>
      </c>
      <c r="C71" s="19">
        <f t="shared" si="15"/>
        <v>10171</v>
      </c>
      <c r="D71" s="20">
        <v>0</v>
      </c>
      <c r="E71" s="20"/>
      <c r="F71" s="20">
        <v>0</v>
      </c>
      <c r="G71" s="20"/>
      <c r="H71" s="20">
        <v>0</v>
      </c>
      <c r="I71" s="20"/>
      <c r="J71" s="20">
        <v>1875</v>
      </c>
      <c r="K71" s="20">
        <v>0</v>
      </c>
      <c r="L71" s="20">
        <v>0</v>
      </c>
      <c r="M71" s="20">
        <v>3721</v>
      </c>
      <c r="N71" s="20">
        <v>0</v>
      </c>
      <c r="O71" s="20">
        <v>4575</v>
      </c>
    </row>
    <row r="72" spans="1:15" s="151" customFormat="1">
      <c r="A72" s="17">
        <v>246</v>
      </c>
      <c r="B72" s="21" t="s">
        <v>82</v>
      </c>
      <c r="C72" s="153">
        <f>SUM(D72:O72)</f>
        <v>2624161</v>
      </c>
      <c r="D72" s="28">
        <v>306357</v>
      </c>
      <c r="E72" s="28">
        <v>302661</v>
      </c>
      <c r="F72" s="28">
        <v>298965</v>
      </c>
      <c r="G72" s="28">
        <v>295269</v>
      </c>
      <c r="H72" s="28">
        <v>291573</v>
      </c>
      <c r="I72" s="28">
        <v>287878</v>
      </c>
      <c r="J72" s="28">
        <v>284182</v>
      </c>
      <c r="K72" s="28">
        <v>280486</v>
      </c>
      <c r="L72" s="28">
        <v>276790</v>
      </c>
      <c r="M72" s="28">
        <v>0</v>
      </c>
      <c r="N72" s="28">
        <v>0</v>
      </c>
      <c r="O72" s="28">
        <v>0</v>
      </c>
    </row>
    <row r="73" spans="1:15" s="151" customFormat="1">
      <c r="A73" s="17">
        <v>247</v>
      </c>
      <c r="B73" s="21" t="s">
        <v>83</v>
      </c>
      <c r="C73" s="153">
        <f t="shared" si="15"/>
        <v>1030227</v>
      </c>
      <c r="D73" s="28">
        <v>55377</v>
      </c>
      <c r="E73" s="28">
        <v>91807</v>
      </c>
      <c r="F73" s="28">
        <v>82731</v>
      </c>
      <c r="G73" s="28">
        <v>101141</v>
      </c>
      <c r="H73" s="28">
        <v>95325</v>
      </c>
      <c r="I73" s="28">
        <v>87235</v>
      </c>
      <c r="J73" s="28">
        <v>116820</v>
      </c>
      <c r="K73" s="28">
        <v>97283</v>
      </c>
      <c r="L73" s="28">
        <v>86651</v>
      </c>
      <c r="M73" s="28">
        <v>69937</v>
      </c>
      <c r="N73" s="28">
        <v>69415</v>
      </c>
      <c r="O73" s="28">
        <v>76505</v>
      </c>
    </row>
    <row r="74" spans="1:15">
      <c r="A74" s="17">
        <v>248</v>
      </c>
      <c r="B74" s="21" t="s">
        <v>84</v>
      </c>
      <c r="C74" s="19">
        <f t="shared" si="15"/>
        <v>0</v>
      </c>
      <c r="D74" s="20">
        <v>0</v>
      </c>
      <c r="E74" s="20">
        <v>0</v>
      </c>
      <c r="F74" s="20">
        <v>0</v>
      </c>
      <c r="G74" s="20">
        <v>0</v>
      </c>
      <c r="H74" s="20">
        <v>0</v>
      </c>
      <c r="I74" s="20">
        <v>0</v>
      </c>
      <c r="J74" s="20">
        <v>0</v>
      </c>
      <c r="K74" s="20">
        <v>0</v>
      </c>
      <c r="L74" s="20">
        <v>0</v>
      </c>
      <c r="M74" s="20">
        <v>0</v>
      </c>
      <c r="N74" s="20">
        <v>0</v>
      </c>
      <c r="O74" s="20">
        <v>0</v>
      </c>
    </row>
    <row r="75" spans="1:15">
      <c r="A75" s="17">
        <v>249</v>
      </c>
      <c r="B75" s="21" t="s">
        <v>85</v>
      </c>
      <c r="C75" s="19">
        <f t="shared" si="15"/>
        <v>372253</v>
      </c>
      <c r="D75" s="20">
        <v>31306</v>
      </c>
      <c r="E75" s="20">
        <v>31084</v>
      </c>
      <c r="F75" s="20">
        <v>36016</v>
      </c>
      <c r="G75" s="20">
        <v>28779</v>
      </c>
      <c r="H75" s="20">
        <v>31109</v>
      </c>
      <c r="I75" s="20">
        <v>30611</v>
      </c>
      <c r="J75" s="20">
        <v>34607</v>
      </c>
      <c r="K75" s="20">
        <v>29807</v>
      </c>
      <c r="L75" s="20">
        <v>27859</v>
      </c>
      <c r="M75" s="20">
        <v>30847</v>
      </c>
      <c r="N75" s="20">
        <v>29989</v>
      </c>
      <c r="O75" s="20">
        <v>30239</v>
      </c>
    </row>
    <row r="76" spans="1:15">
      <c r="A76" s="23">
        <v>2500</v>
      </c>
      <c r="B76" s="24" t="s">
        <v>86</v>
      </c>
      <c r="C76" s="14">
        <f>SUM(D76:O76)</f>
        <v>1263473</v>
      </c>
      <c r="D76" s="25">
        <f>SUM(D77:D83)</f>
        <v>117845</v>
      </c>
      <c r="E76" s="25">
        <f t="shared" ref="E76:O76" si="16">SUM(E77:E83)</f>
        <v>94325</v>
      </c>
      <c r="F76" s="25">
        <f t="shared" si="16"/>
        <v>113736</v>
      </c>
      <c r="G76" s="25">
        <f t="shared" si="16"/>
        <v>116854</v>
      </c>
      <c r="H76" s="25">
        <f t="shared" si="16"/>
        <v>96489</v>
      </c>
      <c r="I76" s="25">
        <f t="shared" si="16"/>
        <v>113363</v>
      </c>
      <c r="J76" s="25">
        <f t="shared" si="16"/>
        <v>107030</v>
      </c>
      <c r="K76" s="25">
        <f t="shared" si="16"/>
        <v>98166</v>
      </c>
      <c r="L76" s="25">
        <f t="shared" si="16"/>
        <v>112022</v>
      </c>
      <c r="M76" s="25">
        <f t="shared" si="16"/>
        <v>93719</v>
      </c>
      <c r="N76" s="25">
        <f t="shared" si="16"/>
        <v>92773</v>
      </c>
      <c r="O76" s="26">
        <f t="shared" si="16"/>
        <v>107151</v>
      </c>
    </row>
    <row r="77" spans="1:15">
      <c r="A77" s="17">
        <v>251</v>
      </c>
      <c r="B77" s="21" t="s">
        <v>87</v>
      </c>
      <c r="C77" s="19">
        <f t="shared" ref="C77:C106" si="17">SUM(D77:O77)</f>
        <v>0</v>
      </c>
      <c r="D77" s="20">
        <v>0</v>
      </c>
      <c r="E77" s="20">
        <v>0</v>
      </c>
      <c r="F77" s="20">
        <v>0</v>
      </c>
      <c r="G77" s="20">
        <v>0</v>
      </c>
      <c r="H77" s="20">
        <v>0</v>
      </c>
      <c r="I77" s="20">
        <v>0</v>
      </c>
      <c r="J77" s="20">
        <v>0</v>
      </c>
      <c r="K77" s="20">
        <v>0</v>
      </c>
      <c r="L77" s="20">
        <v>0</v>
      </c>
      <c r="M77" s="20">
        <v>0</v>
      </c>
      <c r="N77" s="20">
        <v>0</v>
      </c>
      <c r="O77" s="22">
        <v>0</v>
      </c>
    </row>
    <row r="78" spans="1:15">
      <c r="A78" s="17">
        <v>252</v>
      </c>
      <c r="B78" s="21" t="s">
        <v>88</v>
      </c>
      <c r="C78" s="19">
        <f t="shared" si="17"/>
        <v>92170</v>
      </c>
      <c r="D78" s="20">
        <v>8251</v>
      </c>
      <c r="E78" s="20">
        <v>7172</v>
      </c>
      <c r="F78" s="20">
        <v>9560</v>
      </c>
      <c r="G78" s="20">
        <v>9642</v>
      </c>
      <c r="H78" s="20">
        <v>8940</v>
      </c>
      <c r="I78" s="20">
        <v>8419</v>
      </c>
      <c r="J78" s="20">
        <v>8106</v>
      </c>
      <c r="K78" s="20">
        <v>8572</v>
      </c>
      <c r="L78" s="20">
        <v>8449</v>
      </c>
      <c r="M78" s="20">
        <v>4125</v>
      </c>
      <c r="N78" s="20">
        <v>6189</v>
      </c>
      <c r="O78" s="20">
        <v>4745</v>
      </c>
    </row>
    <row r="79" spans="1:15">
      <c r="A79" s="17">
        <v>253</v>
      </c>
      <c r="B79" s="21" t="s">
        <v>89</v>
      </c>
      <c r="C79" s="19">
        <f t="shared" si="17"/>
        <v>62448</v>
      </c>
      <c r="D79" s="20">
        <v>12704</v>
      </c>
      <c r="E79" s="20">
        <v>2704</v>
      </c>
      <c r="F79" s="20">
        <v>2704</v>
      </c>
      <c r="G79" s="20">
        <v>12704</v>
      </c>
      <c r="H79" s="20">
        <v>2704</v>
      </c>
      <c r="I79" s="20">
        <v>2704</v>
      </c>
      <c r="J79" s="20">
        <v>12704</v>
      </c>
      <c r="K79" s="20">
        <v>2704</v>
      </c>
      <c r="L79" s="20">
        <v>2704</v>
      </c>
      <c r="M79" s="20">
        <v>2704</v>
      </c>
      <c r="N79" s="20">
        <v>2704</v>
      </c>
      <c r="O79" s="20">
        <v>2704</v>
      </c>
    </row>
    <row r="80" spans="1:15">
      <c r="A80" s="17">
        <v>254</v>
      </c>
      <c r="B80" s="21" t="s">
        <v>90</v>
      </c>
      <c r="C80" s="19">
        <f t="shared" si="17"/>
        <v>65523</v>
      </c>
      <c r="D80" s="20">
        <v>15488</v>
      </c>
      <c r="E80" s="20">
        <v>3047</v>
      </c>
      <c r="F80" s="20">
        <v>3443</v>
      </c>
      <c r="G80" s="20">
        <v>13106</v>
      </c>
      <c r="H80" s="20">
        <v>3443</v>
      </c>
      <c r="I80" s="20">
        <v>4211</v>
      </c>
      <c r="J80" s="20">
        <v>4818</v>
      </c>
      <c r="K80" s="20">
        <v>5488</v>
      </c>
      <c r="L80" s="20">
        <v>2840</v>
      </c>
      <c r="M80" s="20">
        <v>5488</v>
      </c>
      <c r="N80" s="20">
        <v>2478</v>
      </c>
      <c r="O80" s="20">
        <v>1673</v>
      </c>
    </row>
    <row r="81" spans="1:15">
      <c r="A81" s="17">
        <v>255</v>
      </c>
      <c r="B81" s="21" t="s">
        <v>91</v>
      </c>
      <c r="C81" s="19">
        <f t="shared" si="17"/>
        <v>0</v>
      </c>
      <c r="D81" s="20"/>
      <c r="E81" s="20"/>
      <c r="F81" s="20"/>
      <c r="G81" s="20"/>
      <c r="H81" s="20"/>
      <c r="I81" s="20"/>
      <c r="J81" s="20"/>
      <c r="K81" s="20"/>
      <c r="L81" s="20"/>
      <c r="M81" s="20"/>
      <c r="N81" s="20"/>
      <c r="O81" s="22"/>
    </row>
    <row r="82" spans="1:15">
      <c r="A82" s="17">
        <v>256</v>
      </c>
      <c r="B82" s="21" t="s">
        <v>92</v>
      </c>
      <c r="C82" s="19">
        <f t="shared" si="17"/>
        <v>976824</v>
      </c>
      <c r="D82" s="20">
        <v>81402</v>
      </c>
      <c r="E82" s="20">
        <v>81402</v>
      </c>
      <c r="F82" s="20">
        <v>81402</v>
      </c>
      <c r="G82" s="20">
        <v>81402</v>
      </c>
      <c r="H82" s="20">
        <v>81402</v>
      </c>
      <c r="I82" s="20">
        <v>81402</v>
      </c>
      <c r="J82" s="20">
        <v>81402</v>
      </c>
      <c r="K82" s="20">
        <v>81402</v>
      </c>
      <c r="L82" s="20">
        <v>81402</v>
      </c>
      <c r="M82" s="20">
        <v>81402</v>
      </c>
      <c r="N82" s="20">
        <v>81402</v>
      </c>
      <c r="O82" s="20">
        <v>81402</v>
      </c>
    </row>
    <row r="83" spans="1:15">
      <c r="A83" s="17">
        <v>259</v>
      </c>
      <c r="B83" s="21" t="s">
        <v>93</v>
      </c>
      <c r="C83" s="19">
        <f t="shared" si="17"/>
        <v>66508</v>
      </c>
      <c r="D83" s="20"/>
      <c r="E83" s="20"/>
      <c r="F83" s="20">
        <v>16627</v>
      </c>
      <c r="G83" s="20"/>
      <c r="H83" s="20"/>
      <c r="I83" s="20">
        <v>16627</v>
      </c>
      <c r="J83" s="20"/>
      <c r="K83" s="20"/>
      <c r="L83" s="20">
        <v>16627</v>
      </c>
      <c r="M83" s="20"/>
      <c r="N83" s="20"/>
      <c r="O83" s="20">
        <v>16627</v>
      </c>
    </row>
    <row r="84" spans="1:15">
      <c r="A84" s="23">
        <v>2600</v>
      </c>
      <c r="B84" s="24" t="s">
        <v>94</v>
      </c>
      <c r="C84" s="14">
        <f t="shared" si="17"/>
        <v>6600000</v>
      </c>
      <c r="D84" s="25">
        <f>SUM(D85:D86)</f>
        <v>550000</v>
      </c>
      <c r="E84" s="25">
        <f t="shared" ref="E84:O84" si="18">SUM(E85:E86)</f>
        <v>550000</v>
      </c>
      <c r="F84" s="25">
        <f t="shared" si="18"/>
        <v>550000</v>
      </c>
      <c r="G84" s="25">
        <f t="shared" si="18"/>
        <v>550000</v>
      </c>
      <c r="H84" s="25">
        <f t="shared" si="18"/>
        <v>550000</v>
      </c>
      <c r="I84" s="25">
        <f t="shared" si="18"/>
        <v>550000</v>
      </c>
      <c r="J84" s="25">
        <f t="shared" si="18"/>
        <v>550000</v>
      </c>
      <c r="K84" s="25">
        <f t="shared" si="18"/>
        <v>550000</v>
      </c>
      <c r="L84" s="25">
        <f t="shared" si="18"/>
        <v>550000</v>
      </c>
      <c r="M84" s="25">
        <f t="shared" si="18"/>
        <v>550000</v>
      </c>
      <c r="N84" s="25">
        <f t="shared" si="18"/>
        <v>550000</v>
      </c>
      <c r="O84" s="26">
        <f t="shared" si="18"/>
        <v>550000</v>
      </c>
    </row>
    <row r="85" spans="1:15">
      <c r="A85" s="17">
        <v>261</v>
      </c>
      <c r="B85" s="21" t="s">
        <v>95</v>
      </c>
      <c r="C85" s="19">
        <f t="shared" si="17"/>
        <v>6600000</v>
      </c>
      <c r="D85" s="20">
        <v>550000</v>
      </c>
      <c r="E85" s="20">
        <v>550000</v>
      </c>
      <c r="F85" s="20">
        <v>550000</v>
      </c>
      <c r="G85" s="20">
        <v>550000</v>
      </c>
      <c r="H85" s="20">
        <v>550000</v>
      </c>
      <c r="I85" s="20">
        <v>550000</v>
      </c>
      <c r="J85" s="20">
        <v>550000</v>
      </c>
      <c r="K85" s="20">
        <v>550000</v>
      </c>
      <c r="L85" s="20">
        <v>550000</v>
      </c>
      <c r="M85" s="20">
        <v>550000</v>
      </c>
      <c r="N85" s="20">
        <v>550000</v>
      </c>
      <c r="O85" s="20">
        <v>550000</v>
      </c>
    </row>
    <row r="86" spans="1:15">
      <c r="A86" s="17">
        <v>262</v>
      </c>
      <c r="B86" s="21" t="s">
        <v>96</v>
      </c>
      <c r="C86" s="19">
        <f t="shared" si="17"/>
        <v>0</v>
      </c>
      <c r="D86" s="20"/>
      <c r="E86" s="20"/>
      <c r="F86" s="20"/>
      <c r="G86" s="20"/>
      <c r="H86" s="20"/>
      <c r="I86" s="20"/>
      <c r="J86" s="20"/>
      <c r="K86" s="20"/>
      <c r="L86" s="20"/>
      <c r="M86" s="20"/>
      <c r="N86" s="20"/>
      <c r="O86" s="22"/>
    </row>
    <row r="87" spans="1:15">
      <c r="A87" s="23">
        <v>2700</v>
      </c>
      <c r="B87" s="24" t="s">
        <v>97</v>
      </c>
      <c r="C87" s="14">
        <f t="shared" si="17"/>
        <v>391824</v>
      </c>
      <c r="D87" s="25">
        <f>SUM(D88:D92)</f>
        <v>32652</v>
      </c>
      <c r="E87" s="25">
        <f t="shared" ref="E87:O87" si="19">SUM(E88:E92)</f>
        <v>32652</v>
      </c>
      <c r="F87" s="25">
        <f t="shared" si="19"/>
        <v>32652</v>
      </c>
      <c r="G87" s="25">
        <f t="shared" si="19"/>
        <v>32652</v>
      </c>
      <c r="H87" s="25">
        <f t="shared" si="19"/>
        <v>32652</v>
      </c>
      <c r="I87" s="25">
        <f t="shared" si="19"/>
        <v>32652</v>
      </c>
      <c r="J87" s="25">
        <f t="shared" si="19"/>
        <v>32652</v>
      </c>
      <c r="K87" s="25">
        <f t="shared" si="19"/>
        <v>32652</v>
      </c>
      <c r="L87" s="25">
        <f t="shared" si="19"/>
        <v>32652</v>
      </c>
      <c r="M87" s="25">
        <f t="shared" si="19"/>
        <v>32652</v>
      </c>
      <c r="N87" s="25">
        <f t="shared" si="19"/>
        <v>32652</v>
      </c>
      <c r="O87" s="26">
        <f t="shared" si="19"/>
        <v>32652</v>
      </c>
    </row>
    <row r="88" spans="1:15">
      <c r="A88" s="17">
        <v>271</v>
      </c>
      <c r="B88" s="21" t="s">
        <v>98</v>
      </c>
      <c r="C88" s="19">
        <f t="shared" si="17"/>
        <v>0</v>
      </c>
      <c r="D88" s="20">
        <v>0</v>
      </c>
      <c r="E88" s="20">
        <v>0</v>
      </c>
      <c r="F88" s="20">
        <v>0</v>
      </c>
      <c r="G88" s="20">
        <v>0</v>
      </c>
      <c r="H88" s="20">
        <v>0</v>
      </c>
      <c r="I88" s="20">
        <v>0</v>
      </c>
      <c r="J88" s="20">
        <v>0</v>
      </c>
      <c r="K88" s="20">
        <v>0</v>
      </c>
      <c r="L88" s="20">
        <v>0</v>
      </c>
      <c r="M88" s="20">
        <v>0</v>
      </c>
      <c r="N88" s="20">
        <v>0</v>
      </c>
      <c r="O88" s="20">
        <v>0</v>
      </c>
    </row>
    <row r="89" spans="1:15">
      <c r="A89" s="17">
        <v>272</v>
      </c>
      <c r="B89" s="21" t="s">
        <v>99</v>
      </c>
      <c r="C89" s="19">
        <f t="shared" si="17"/>
        <v>115260</v>
      </c>
      <c r="D89" s="20">
        <v>9605</v>
      </c>
      <c r="E89" s="20">
        <v>9605</v>
      </c>
      <c r="F89" s="20">
        <v>9605</v>
      </c>
      <c r="G89" s="20">
        <v>9605</v>
      </c>
      <c r="H89" s="20">
        <v>9605</v>
      </c>
      <c r="I89" s="20">
        <v>9605</v>
      </c>
      <c r="J89" s="20">
        <v>9605</v>
      </c>
      <c r="K89" s="20">
        <v>9605</v>
      </c>
      <c r="L89" s="20">
        <v>9605</v>
      </c>
      <c r="M89" s="20">
        <v>9605</v>
      </c>
      <c r="N89" s="20">
        <v>9605</v>
      </c>
      <c r="O89" s="20">
        <v>9605</v>
      </c>
    </row>
    <row r="90" spans="1:15">
      <c r="A90" s="17">
        <v>273</v>
      </c>
      <c r="B90" s="21" t="s">
        <v>100</v>
      </c>
      <c r="C90" s="19">
        <f t="shared" si="17"/>
        <v>276564</v>
      </c>
      <c r="D90" s="20">
        <v>23047</v>
      </c>
      <c r="E90" s="20">
        <v>23047</v>
      </c>
      <c r="F90" s="20">
        <v>23047</v>
      </c>
      <c r="G90" s="20">
        <v>23047</v>
      </c>
      <c r="H90" s="20">
        <v>23047</v>
      </c>
      <c r="I90" s="20">
        <v>23047</v>
      </c>
      <c r="J90" s="20">
        <v>23047</v>
      </c>
      <c r="K90" s="20">
        <v>23047</v>
      </c>
      <c r="L90" s="20">
        <v>23047</v>
      </c>
      <c r="M90" s="20">
        <v>23047</v>
      </c>
      <c r="N90" s="20">
        <v>23047</v>
      </c>
      <c r="O90" s="20">
        <v>23047</v>
      </c>
    </row>
    <row r="91" spans="1:15">
      <c r="A91" s="17">
        <v>274</v>
      </c>
      <c r="B91" s="21" t="s">
        <v>101</v>
      </c>
      <c r="C91" s="19">
        <f t="shared" si="17"/>
        <v>0</v>
      </c>
      <c r="D91" s="20"/>
      <c r="E91" s="20"/>
      <c r="F91" s="20"/>
      <c r="G91" s="20"/>
      <c r="H91" s="20"/>
      <c r="I91" s="20"/>
      <c r="J91" s="20"/>
      <c r="K91" s="20"/>
      <c r="L91" s="20"/>
      <c r="M91" s="20"/>
      <c r="N91" s="20"/>
      <c r="O91" s="22"/>
    </row>
    <row r="92" spans="1:15">
      <c r="A92" s="17">
        <v>275</v>
      </c>
      <c r="B92" s="21" t="s">
        <v>102</v>
      </c>
      <c r="C92" s="19">
        <f t="shared" si="17"/>
        <v>0</v>
      </c>
      <c r="D92" s="20">
        <v>0</v>
      </c>
      <c r="E92" s="20">
        <v>0</v>
      </c>
      <c r="F92" s="20">
        <v>0</v>
      </c>
      <c r="G92" s="20">
        <v>0</v>
      </c>
      <c r="H92" s="20">
        <v>0</v>
      </c>
      <c r="I92" s="20">
        <v>0</v>
      </c>
      <c r="J92" s="20">
        <v>0</v>
      </c>
      <c r="K92" s="20">
        <v>0</v>
      </c>
      <c r="L92" s="20">
        <v>0</v>
      </c>
      <c r="M92" s="20">
        <v>0</v>
      </c>
      <c r="N92" s="20">
        <v>0</v>
      </c>
      <c r="O92" s="20">
        <v>0</v>
      </c>
    </row>
    <row r="93" spans="1:15">
      <c r="A93" s="23">
        <v>2800</v>
      </c>
      <c r="B93" s="24" t="s">
        <v>103</v>
      </c>
      <c r="C93" s="14">
        <f t="shared" si="17"/>
        <v>0</v>
      </c>
      <c r="D93" s="25">
        <f>SUM(D94:D96)</f>
        <v>0</v>
      </c>
      <c r="E93" s="25">
        <f t="shared" ref="E93:O93" si="20">SUM(E94:E96)</f>
        <v>0</v>
      </c>
      <c r="F93" s="25">
        <f t="shared" si="20"/>
        <v>0</v>
      </c>
      <c r="G93" s="25">
        <f t="shared" si="20"/>
        <v>0</v>
      </c>
      <c r="H93" s="25">
        <f t="shared" si="20"/>
        <v>0</v>
      </c>
      <c r="I93" s="25">
        <f t="shared" si="20"/>
        <v>0</v>
      </c>
      <c r="J93" s="25">
        <f t="shared" si="20"/>
        <v>0</v>
      </c>
      <c r="K93" s="25">
        <f t="shared" si="20"/>
        <v>0</v>
      </c>
      <c r="L93" s="25">
        <f t="shared" si="20"/>
        <v>0</v>
      </c>
      <c r="M93" s="25">
        <f t="shared" si="20"/>
        <v>0</v>
      </c>
      <c r="N93" s="25">
        <f t="shared" si="20"/>
        <v>0</v>
      </c>
      <c r="O93" s="26">
        <f t="shared" si="20"/>
        <v>0</v>
      </c>
    </row>
    <row r="94" spans="1:15">
      <c r="A94" s="17">
        <v>281</v>
      </c>
      <c r="B94" s="21" t="s">
        <v>104</v>
      </c>
      <c r="C94" s="19">
        <f t="shared" si="17"/>
        <v>0</v>
      </c>
      <c r="D94" s="20">
        <v>0</v>
      </c>
      <c r="E94" s="20">
        <v>0</v>
      </c>
      <c r="F94" s="20">
        <v>0</v>
      </c>
      <c r="G94" s="20">
        <v>0</v>
      </c>
      <c r="H94" s="20">
        <v>0</v>
      </c>
      <c r="I94" s="20">
        <v>0</v>
      </c>
      <c r="J94" s="20">
        <v>0</v>
      </c>
      <c r="K94" s="20">
        <v>0</v>
      </c>
      <c r="L94" s="20">
        <v>0</v>
      </c>
      <c r="M94" s="20">
        <v>0</v>
      </c>
      <c r="N94" s="20">
        <v>0</v>
      </c>
      <c r="O94" s="22">
        <v>0</v>
      </c>
    </row>
    <row r="95" spans="1:15">
      <c r="A95" s="17">
        <v>282</v>
      </c>
      <c r="B95" s="21" t="s">
        <v>105</v>
      </c>
      <c r="C95" s="19">
        <f t="shared" si="17"/>
        <v>0</v>
      </c>
      <c r="D95" s="20">
        <v>0</v>
      </c>
      <c r="E95" s="20">
        <v>0</v>
      </c>
      <c r="F95" s="20">
        <v>0</v>
      </c>
      <c r="G95" s="20">
        <v>0</v>
      </c>
      <c r="H95" s="20">
        <v>0</v>
      </c>
      <c r="I95" s="20">
        <v>0</v>
      </c>
      <c r="J95" s="20">
        <v>0</v>
      </c>
      <c r="K95" s="20">
        <v>0</v>
      </c>
      <c r="L95" s="20">
        <v>0</v>
      </c>
      <c r="M95" s="20">
        <v>0</v>
      </c>
      <c r="N95" s="20">
        <v>0</v>
      </c>
      <c r="O95" s="20">
        <v>0</v>
      </c>
    </row>
    <row r="96" spans="1:15">
      <c r="A96" s="17">
        <v>283</v>
      </c>
      <c r="B96" s="21" t="s">
        <v>106</v>
      </c>
      <c r="C96" s="19">
        <f t="shared" si="17"/>
        <v>0</v>
      </c>
      <c r="D96" s="20">
        <v>0</v>
      </c>
      <c r="E96" s="20">
        <v>0</v>
      </c>
      <c r="F96" s="20">
        <v>0</v>
      </c>
      <c r="G96" s="20">
        <v>0</v>
      </c>
      <c r="H96" s="20">
        <v>0</v>
      </c>
      <c r="I96" s="20">
        <v>0</v>
      </c>
      <c r="J96" s="20">
        <v>0</v>
      </c>
      <c r="K96" s="20">
        <v>0</v>
      </c>
      <c r="L96" s="20">
        <v>0</v>
      </c>
      <c r="M96" s="20">
        <v>0</v>
      </c>
      <c r="N96" s="20">
        <v>0</v>
      </c>
      <c r="O96" s="20">
        <v>0</v>
      </c>
    </row>
    <row r="97" spans="1:15">
      <c r="A97" s="23">
        <v>2900</v>
      </c>
      <c r="B97" s="24" t="s">
        <v>107</v>
      </c>
      <c r="C97" s="14">
        <f t="shared" si="17"/>
        <v>1601530</v>
      </c>
      <c r="D97" s="25">
        <f>SUM(D98:D106)</f>
        <v>133159</v>
      </c>
      <c r="E97" s="25">
        <f t="shared" ref="E97:O97" si="21">SUM(E98:E106)</f>
        <v>132565</v>
      </c>
      <c r="F97" s="25">
        <f t="shared" si="21"/>
        <v>134794</v>
      </c>
      <c r="G97" s="25">
        <f t="shared" si="21"/>
        <v>134002</v>
      </c>
      <c r="H97" s="25">
        <f t="shared" si="21"/>
        <v>134815</v>
      </c>
      <c r="I97" s="25">
        <f t="shared" si="21"/>
        <v>133026</v>
      </c>
      <c r="J97" s="25">
        <f t="shared" si="21"/>
        <v>132240</v>
      </c>
      <c r="K97" s="25">
        <f t="shared" si="21"/>
        <v>134292</v>
      </c>
      <c r="L97" s="25">
        <f t="shared" si="21"/>
        <v>133603</v>
      </c>
      <c r="M97" s="25">
        <f t="shared" si="21"/>
        <v>133244</v>
      </c>
      <c r="N97" s="25">
        <f t="shared" si="21"/>
        <v>134236</v>
      </c>
      <c r="O97" s="26">
        <f t="shared" si="21"/>
        <v>131554</v>
      </c>
    </row>
    <row r="98" spans="1:15">
      <c r="A98" s="17">
        <v>291</v>
      </c>
      <c r="B98" s="21" t="s">
        <v>108</v>
      </c>
      <c r="C98" s="19">
        <f t="shared" si="17"/>
        <v>76136</v>
      </c>
      <c r="D98" s="20">
        <v>6266</v>
      </c>
      <c r="E98" s="20">
        <v>6630</v>
      </c>
      <c r="F98" s="20">
        <v>6339</v>
      </c>
      <c r="G98" s="20">
        <v>6411</v>
      </c>
      <c r="H98" s="20">
        <v>6047</v>
      </c>
      <c r="I98" s="20">
        <v>6193</v>
      </c>
      <c r="J98" s="20">
        <v>6557</v>
      </c>
      <c r="K98" s="20">
        <v>6630</v>
      </c>
      <c r="L98" s="20">
        <v>6266</v>
      </c>
      <c r="M98" s="20">
        <v>6557</v>
      </c>
      <c r="N98" s="20">
        <v>6047</v>
      </c>
      <c r="O98" s="20">
        <v>6193</v>
      </c>
    </row>
    <row r="99" spans="1:15">
      <c r="A99" s="17">
        <v>292</v>
      </c>
      <c r="B99" s="21" t="s">
        <v>109</v>
      </c>
      <c r="C99" s="19">
        <f>SUM(D99:O99)</f>
        <v>8633</v>
      </c>
      <c r="D99" s="20">
        <v>544</v>
      </c>
      <c r="E99" s="20">
        <v>696</v>
      </c>
      <c r="F99" s="20">
        <v>539</v>
      </c>
      <c r="G99" s="20">
        <v>695</v>
      </c>
      <c r="H99" s="20">
        <v>873</v>
      </c>
      <c r="I99" s="20">
        <v>592</v>
      </c>
      <c r="J99" s="20">
        <v>509</v>
      </c>
      <c r="K99" s="20">
        <v>677</v>
      </c>
      <c r="L99" s="20">
        <v>1075</v>
      </c>
      <c r="M99" s="20">
        <v>689</v>
      </c>
      <c r="N99" s="20">
        <v>795</v>
      </c>
      <c r="O99" s="20">
        <v>949</v>
      </c>
    </row>
    <row r="100" spans="1:15" ht="20.399999999999999">
      <c r="A100" s="17">
        <v>293</v>
      </c>
      <c r="B100" s="21" t="s">
        <v>110</v>
      </c>
      <c r="C100" s="19">
        <f t="shared" si="17"/>
        <v>0</v>
      </c>
      <c r="D100" s="20">
        <v>0</v>
      </c>
      <c r="E100" s="20">
        <v>0</v>
      </c>
      <c r="F100" s="20">
        <v>0</v>
      </c>
      <c r="G100" s="20">
        <v>0</v>
      </c>
      <c r="H100" s="20">
        <v>0</v>
      </c>
      <c r="I100" s="20">
        <v>0</v>
      </c>
      <c r="J100" s="20">
        <v>0</v>
      </c>
      <c r="K100" s="20">
        <v>0</v>
      </c>
      <c r="L100" s="20">
        <v>0</v>
      </c>
      <c r="M100" s="20">
        <v>0</v>
      </c>
      <c r="N100" s="20">
        <v>0</v>
      </c>
      <c r="O100" s="20">
        <v>0</v>
      </c>
    </row>
    <row r="101" spans="1:15" ht="20.399999999999999">
      <c r="A101" s="17">
        <v>294</v>
      </c>
      <c r="B101" s="21" t="s">
        <v>111</v>
      </c>
      <c r="C101" s="19">
        <f t="shared" si="17"/>
        <v>43163</v>
      </c>
      <c r="D101" s="20">
        <v>3549</v>
      </c>
      <c r="E101" s="20">
        <v>3346</v>
      </c>
      <c r="F101" s="20">
        <v>3698</v>
      </c>
      <c r="G101" s="20">
        <v>3298</v>
      </c>
      <c r="H101" s="20">
        <v>3487</v>
      </c>
      <c r="I101" s="20">
        <v>3876</v>
      </c>
      <c r="J101" s="20">
        <v>3934</v>
      </c>
      <c r="K101" s="20">
        <v>3821</v>
      </c>
      <c r="L101" s="20">
        <v>3364</v>
      </c>
      <c r="M101" s="20">
        <v>3434</v>
      </c>
      <c r="N101" s="20">
        <v>3527</v>
      </c>
      <c r="O101" s="20">
        <v>3829</v>
      </c>
    </row>
    <row r="102" spans="1:15" ht="20.399999999999999">
      <c r="A102" s="17">
        <v>295</v>
      </c>
      <c r="B102" s="21" t="s">
        <v>112</v>
      </c>
      <c r="C102" s="19">
        <f t="shared" si="17"/>
        <v>0</v>
      </c>
      <c r="D102" s="20"/>
      <c r="E102" s="20"/>
      <c r="F102" s="20"/>
      <c r="G102" s="20"/>
      <c r="H102" s="20"/>
      <c r="I102" s="20"/>
      <c r="J102" s="20"/>
      <c r="K102" s="20"/>
      <c r="L102" s="20"/>
      <c r="M102" s="20"/>
      <c r="N102" s="20"/>
      <c r="O102" s="22"/>
    </row>
    <row r="103" spans="1:15">
      <c r="A103" s="17">
        <v>296</v>
      </c>
      <c r="B103" s="21" t="s">
        <v>113</v>
      </c>
      <c r="C103" s="19">
        <f t="shared" si="17"/>
        <v>824602</v>
      </c>
      <c r="D103" s="20">
        <v>68717</v>
      </c>
      <c r="E103" s="20">
        <v>68525</v>
      </c>
      <c r="F103" s="20">
        <v>69725</v>
      </c>
      <c r="G103" s="20">
        <v>69225</v>
      </c>
      <c r="H103" s="20">
        <v>70515</v>
      </c>
      <c r="I103" s="20">
        <v>68282</v>
      </c>
      <c r="J103" s="20">
        <v>67872</v>
      </c>
      <c r="K103" s="20">
        <v>68671</v>
      </c>
      <c r="L103" s="20">
        <v>68525</v>
      </c>
      <c r="M103" s="20">
        <v>68671</v>
      </c>
      <c r="N103" s="20">
        <v>69784</v>
      </c>
      <c r="O103" s="20">
        <v>66090</v>
      </c>
    </row>
    <row r="104" spans="1:15">
      <c r="A104" s="17">
        <v>297</v>
      </c>
      <c r="B104" s="21" t="s">
        <v>114</v>
      </c>
      <c r="C104" s="19">
        <f t="shared" si="17"/>
        <v>0</v>
      </c>
      <c r="D104" s="20">
        <v>0</v>
      </c>
      <c r="E104" s="20"/>
      <c r="F104" s="20"/>
      <c r="G104" s="20"/>
      <c r="H104" s="20"/>
      <c r="I104" s="20"/>
      <c r="J104" s="20"/>
      <c r="K104" s="20"/>
      <c r="L104" s="20"/>
      <c r="M104" s="20"/>
      <c r="N104" s="20"/>
      <c r="O104" s="22"/>
    </row>
    <row r="105" spans="1:15">
      <c r="A105" s="17">
        <v>298</v>
      </c>
      <c r="B105" s="21" t="s">
        <v>115</v>
      </c>
      <c r="C105" s="19">
        <f t="shared" si="17"/>
        <v>648996</v>
      </c>
      <c r="D105" s="20">
        <v>54083</v>
      </c>
      <c r="E105" s="20">
        <v>53368</v>
      </c>
      <c r="F105" s="20">
        <v>54493</v>
      </c>
      <c r="G105" s="20">
        <v>54373</v>
      </c>
      <c r="H105" s="20">
        <v>53893</v>
      </c>
      <c r="I105" s="20">
        <v>54083</v>
      </c>
      <c r="J105" s="20">
        <v>53368</v>
      </c>
      <c r="K105" s="20">
        <v>54493</v>
      </c>
      <c r="L105" s="20">
        <v>54373</v>
      </c>
      <c r="M105" s="20">
        <v>53893</v>
      </c>
      <c r="N105" s="20">
        <v>54083</v>
      </c>
      <c r="O105" s="20">
        <v>54493</v>
      </c>
    </row>
    <row r="106" spans="1:15">
      <c r="A106" s="17">
        <v>299</v>
      </c>
      <c r="B106" s="21" t="s">
        <v>116</v>
      </c>
      <c r="C106" s="19">
        <f t="shared" si="17"/>
        <v>0</v>
      </c>
      <c r="D106" s="20">
        <v>0</v>
      </c>
      <c r="E106" s="20">
        <v>0</v>
      </c>
      <c r="F106" s="20">
        <v>0</v>
      </c>
      <c r="G106" s="20">
        <v>0</v>
      </c>
      <c r="H106" s="20">
        <v>0</v>
      </c>
      <c r="I106" s="20">
        <v>0</v>
      </c>
      <c r="J106" s="20">
        <v>0</v>
      </c>
      <c r="K106" s="20">
        <v>0</v>
      </c>
      <c r="L106" s="20">
        <v>0</v>
      </c>
      <c r="M106" s="20">
        <v>0</v>
      </c>
      <c r="N106" s="20">
        <v>0</v>
      </c>
      <c r="O106" s="20">
        <v>0</v>
      </c>
    </row>
    <row r="107" spans="1:15">
      <c r="A107" s="32">
        <v>3000</v>
      </c>
      <c r="B107" s="33" t="s">
        <v>117</v>
      </c>
      <c r="C107" s="9">
        <f>SUM(D107:O107)</f>
        <v>35042072</v>
      </c>
      <c r="D107" s="34">
        <f>D108+D118+D128+D138+D148+D158+D166+D176+D182</f>
        <v>3217356</v>
      </c>
      <c r="E107" s="34">
        <f t="shared" ref="E107:O107" si="22">E108+E118+E128+E138+E148+E158+E166+E176+E182</f>
        <v>2951519</v>
      </c>
      <c r="F107" s="34">
        <f t="shared" si="22"/>
        <v>2980059</v>
      </c>
      <c r="G107" s="34">
        <f t="shared" si="22"/>
        <v>2960719</v>
      </c>
      <c r="H107" s="34">
        <f t="shared" si="22"/>
        <v>2963585</v>
      </c>
      <c r="I107" s="34">
        <f t="shared" si="22"/>
        <v>2783737</v>
      </c>
      <c r="J107" s="34">
        <f t="shared" si="22"/>
        <v>2723857</v>
      </c>
      <c r="K107" s="34">
        <f t="shared" si="22"/>
        <v>2810327</v>
      </c>
      <c r="L107" s="34">
        <f t="shared" si="22"/>
        <v>2869892</v>
      </c>
      <c r="M107" s="34">
        <f t="shared" si="22"/>
        <v>3123080</v>
      </c>
      <c r="N107" s="34">
        <f t="shared" si="22"/>
        <v>2801832</v>
      </c>
      <c r="O107" s="35">
        <f t="shared" si="22"/>
        <v>2856109</v>
      </c>
    </row>
    <row r="108" spans="1:15">
      <c r="A108" s="23">
        <v>3100</v>
      </c>
      <c r="B108" s="24" t="s">
        <v>118</v>
      </c>
      <c r="C108" s="14">
        <f>SUM(D108:O108)</f>
        <v>11687264</v>
      </c>
      <c r="D108" s="25">
        <f>SUM(D109:D117)</f>
        <v>973817</v>
      </c>
      <c r="E108" s="25">
        <f t="shared" ref="E108:O108" si="23">SUM(E109:E117)</f>
        <v>973572</v>
      </c>
      <c r="F108" s="25">
        <f t="shared" si="23"/>
        <v>973769</v>
      </c>
      <c r="G108" s="25">
        <f t="shared" si="23"/>
        <v>973630</v>
      </c>
      <c r="H108" s="25">
        <f t="shared" si="23"/>
        <v>973835</v>
      </c>
      <c r="I108" s="25">
        <f t="shared" si="23"/>
        <v>973839</v>
      </c>
      <c r="J108" s="25">
        <f t="shared" si="23"/>
        <v>976552</v>
      </c>
      <c r="K108" s="25">
        <f t="shared" si="23"/>
        <v>973544</v>
      </c>
      <c r="L108" s="25">
        <f t="shared" si="23"/>
        <v>973500</v>
      </c>
      <c r="M108" s="25">
        <f t="shared" si="23"/>
        <v>973778</v>
      </c>
      <c r="N108" s="25">
        <f t="shared" si="23"/>
        <v>973778</v>
      </c>
      <c r="O108" s="26">
        <f t="shared" si="23"/>
        <v>973650</v>
      </c>
    </row>
    <row r="109" spans="1:15">
      <c r="A109" s="17">
        <v>311</v>
      </c>
      <c r="B109" s="21" t="s">
        <v>119</v>
      </c>
      <c r="C109" s="19">
        <f t="shared" ref="C109:C117" si="24">SUM(D109:O109)</f>
        <v>11392824</v>
      </c>
      <c r="D109" s="28">
        <v>949402</v>
      </c>
      <c r="E109" s="28">
        <v>949402</v>
      </c>
      <c r="F109" s="28">
        <v>949402</v>
      </c>
      <c r="G109" s="28">
        <v>949402</v>
      </c>
      <c r="H109" s="28">
        <v>949402</v>
      </c>
      <c r="I109" s="28">
        <v>949402</v>
      </c>
      <c r="J109" s="28">
        <v>949402</v>
      </c>
      <c r="K109" s="28">
        <v>949402</v>
      </c>
      <c r="L109" s="28">
        <v>949402</v>
      </c>
      <c r="M109" s="28">
        <v>949402</v>
      </c>
      <c r="N109" s="28">
        <v>949402</v>
      </c>
      <c r="O109" s="28">
        <v>949402</v>
      </c>
    </row>
    <row r="110" spans="1:15">
      <c r="A110" s="17">
        <v>312</v>
      </c>
      <c r="B110" s="21" t="s">
        <v>120</v>
      </c>
      <c r="C110" s="19">
        <f t="shared" si="24"/>
        <v>65095</v>
      </c>
      <c r="D110" s="28">
        <v>5203</v>
      </c>
      <c r="E110" s="28">
        <v>5143</v>
      </c>
      <c r="F110" s="28">
        <v>5231</v>
      </c>
      <c r="G110" s="28">
        <v>5176</v>
      </c>
      <c r="H110" s="28">
        <v>5277</v>
      </c>
      <c r="I110" s="28">
        <v>5166</v>
      </c>
      <c r="J110" s="28">
        <v>7903</v>
      </c>
      <c r="K110" s="28">
        <v>5143</v>
      </c>
      <c r="L110" s="28">
        <v>5231</v>
      </c>
      <c r="M110" s="28">
        <v>5179</v>
      </c>
      <c r="N110" s="28">
        <v>5277</v>
      </c>
      <c r="O110" s="28">
        <v>5166</v>
      </c>
    </row>
    <row r="111" spans="1:15">
      <c r="A111" s="17">
        <v>313</v>
      </c>
      <c r="B111" s="21" t="s">
        <v>121</v>
      </c>
      <c r="C111" s="19">
        <f t="shared" si="24"/>
        <v>0</v>
      </c>
      <c r="D111" s="28">
        <v>0</v>
      </c>
      <c r="E111" s="28">
        <v>0</v>
      </c>
      <c r="F111" s="28">
        <v>0</v>
      </c>
      <c r="G111" s="28">
        <v>0</v>
      </c>
      <c r="H111" s="28">
        <v>0</v>
      </c>
      <c r="I111" s="28">
        <v>0</v>
      </c>
      <c r="J111" s="28">
        <v>0</v>
      </c>
      <c r="K111" s="28">
        <v>0</v>
      </c>
      <c r="L111" s="28">
        <v>0</v>
      </c>
      <c r="M111" s="28">
        <v>0</v>
      </c>
      <c r="N111" s="28">
        <v>0</v>
      </c>
      <c r="O111" s="28">
        <v>0</v>
      </c>
    </row>
    <row r="112" spans="1:15">
      <c r="A112" s="17">
        <v>314</v>
      </c>
      <c r="B112" s="21" t="s">
        <v>122</v>
      </c>
      <c r="C112" s="19">
        <f t="shared" si="24"/>
        <v>192000</v>
      </c>
      <c r="D112" s="20">
        <v>16000</v>
      </c>
      <c r="E112" s="20">
        <v>16000</v>
      </c>
      <c r="F112" s="20">
        <v>16000</v>
      </c>
      <c r="G112" s="20">
        <v>16000</v>
      </c>
      <c r="H112" s="20">
        <v>16000</v>
      </c>
      <c r="I112" s="20">
        <v>16000</v>
      </c>
      <c r="J112" s="20">
        <v>16000</v>
      </c>
      <c r="K112" s="20">
        <v>16000</v>
      </c>
      <c r="L112" s="20">
        <v>16000</v>
      </c>
      <c r="M112" s="20">
        <v>16000</v>
      </c>
      <c r="N112" s="20">
        <v>16000</v>
      </c>
      <c r="O112" s="20">
        <v>16000</v>
      </c>
    </row>
    <row r="113" spans="1:15">
      <c r="A113" s="17">
        <v>315</v>
      </c>
      <c r="B113" s="21" t="s">
        <v>123</v>
      </c>
      <c r="C113" s="19">
        <f t="shared" si="24"/>
        <v>0</v>
      </c>
      <c r="D113" s="20">
        <v>0</v>
      </c>
      <c r="E113" s="20">
        <v>0</v>
      </c>
      <c r="F113" s="20">
        <v>0</v>
      </c>
      <c r="G113" s="20">
        <v>0</v>
      </c>
      <c r="H113" s="20">
        <v>0</v>
      </c>
      <c r="I113" s="20">
        <v>0</v>
      </c>
      <c r="J113" s="20">
        <v>0</v>
      </c>
      <c r="K113" s="20">
        <v>0</v>
      </c>
      <c r="L113" s="20">
        <v>0</v>
      </c>
      <c r="M113" s="20">
        <v>0</v>
      </c>
      <c r="N113" s="20">
        <v>0</v>
      </c>
      <c r="O113" s="20">
        <v>0</v>
      </c>
    </row>
    <row r="114" spans="1:15">
      <c r="A114" s="17">
        <v>316</v>
      </c>
      <c r="B114" s="21" t="s">
        <v>124</v>
      </c>
      <c r="C114" s="19">
        <f t="shared" si="24"/>
        <v>0</v>
      </c>
      <c r="D114" s="20">
        <v>0</v>
      </c>
      <c r="E114" s="20">
        <v>0</v>
      </c>
      <c r="F114" s="20">
        <v>0</v>
      </c>
      <c r="G114" s="20">
        <v>0</v>
      </c>
      <c r="H114" s="20">
        <v>0</v>
      </c>
      <c r="I114" s="20">
        <v>0</v>
      </c>
      <c r="J114" s="20">
        <v>0</v>
      </c>
      <c r="K114" s="20">
        <v>0</v>
      </c>
      <c r="L114" s="20">
        <v>0</v>
      </c>
      <c r="M114" s="20">
        <v>0</v>
      </c>
      <c r="N114" s="20">
        <v>0</v>
      </c>
      <c r="O114" s="20">
        <v>0</v>
      </c>
    </row>
    <row r="115" spans="1:15">
      <c r="A115" s="17">
        <v>317</v>
      </c>
      <c r="B115" s="21" t="s">
        <v>125</v>
      </c>
      <c r="C115" s="19">
        <f t="shared" si="24"/>
        <v>37345</v>
      </c>
      <c r="D115" s="20">
        <v>3212</v>
      </c>
      <c r="E115" s="20">
        <v>3027</v>
      </c>
      <c r="F115" s="20">
        <v>3136</v>
      </c>
      <c r="G115" s="20">
        <v>3052</v>
      </c>
      <c r="H115" s="20">
        <v>3156</v>
      </c>
      <c r="I115" s="20">
        <v>3271</v>
      </c>
      <c r="J115" s="20">
        <v>3247</v>
      </c>
      <c r="K115" s="20">
        <v>2999</v>
      </c>
      <c r="L115" s="20">
        <v>2867</v>
      </c>
      <c r="M115" s="20">
        <v>3197</v>
      </c>
      <c r="N115" s="20">
        <v>3099</v>
      </c>
      <c r="O115" s="20">
        <v>3082</v>
      </c>
    </row>
    <row r="116" spans="1:15">
      <c r="A116" s="17">
        <v>318</v>
      </c>
      <c r="B116" s="21" t="s">
        <v>126</v>
      </c>
      <c r="C116" s="19">
        <f t="shared" si="24"/>
        <v>0</v>
      </c>
      <c r="D116" s="20"/>
      <c r="E116" s="20"/>
      <c r="F116" s="20"/>
      <c r="G116" s="20"/>
      <c r="H116" s="20"/>
      <c r="I116" s="20"/>
      <c r="J116" s="20"/>
      <c r="K116" s="20"/>
      <c r="L116" s="20"/>
      <c r="M116" s="20"/>
      <c r="N116" s="20"/>
      <c r="O116" s="20"/>
    </row>
    <row r="117" spans="1:15">
      <c r="A117" s="17">
        <v>319</v>
      </c>
      <c r="B117" s="21" t="s">
        <v>127</v>
      </c>
      <c r="C117" s="19">
        <f t="shared" si="24"/>
        <v>0</v>
      </c>
      <c r="D117" s="20">
        <v>0</v>
      </c>
      <c r="E117" s="20">
        <v>0</v>
      </c>
      <c r="F117" s="20">
        <v>0</v>
      </c>
      <c r="G117" s="20">
        <v>0</v>
      </c>
      <c r="H117" s="20">
        <v>0</v>
      </c>
      <c r="I117" s="20">
        <v>0</v>
      </c>
      <c r="J117" s="20">
        <v>0</v>
      </c>
      <c r="K117" s="20">
        <v>0</v>
      </c>
      <c r="L117" s="20">
        <v>0</v>
      </c>
      <c r="M117" s="20">
        <v>0</v>
      </c>
      <c r="N117" s="20">
        <v>0</v>
      </c>
      <c r="O117" s="22">
        <v>0</v>
      </c>
    </row>
    <row r="118" spans="1:15">
      <c r="A118" s="23">
        <v>3200</v>
      </c>
      <c r="B118" s="24" t="s">
        <v>128</v>
      </c>
      <c r="C118" s="14">
        <f>SUM(D118:O118)</f>
        <v>1790604</v>
      </c>
      <c r="D118" s="25">
        <f>SUM(D119:D127)</f>
        <v>148367</v>
      </c>
      <c r="E118" s="25">
        <f t="shared" ref="E118:O118" si="25">SUM(E119:E127)</f>
        <v>148367</v>
      </c>
      <c r="F118" s="25">
        <f t="shared" si="25"/>
        <v>148367</v>
      </c>
      <c r="G118" s="25">
        <f t="shared" si="25"/>
        <v>148367</v>
      </c>
      <c r="H118" s="25">
        <f t="shared" si="25"/>
        <v>158567</v>
      </c>
      <c r="I118" s="25">
        <f t="shared" si="25"/>
        <v>148367</v>
      </c>
      <c r="J118" s="25">
        <f t="shared" si="25"/>
        <v>148367</v>
      </c>
      <c r="K118" s="25">
        <f t="shared" si="25"/>
        <v>148367</v>
      </c>
      <c r="L118" s="25">
        <f t="shared" si="25"/>
        <v>148367</v>
      </c>
      <c r="M118" s="25">
        <f t="shared" si="25"/>
        <v>148367</v>
      </c>
      <c r="N118" s="25">
        <f t="shared" si="25"/>
        <v>148367</v>
      </c>
      <c r="O118" s="26">
        <f t="shared" si="25"/>
        <v>148367</v>
      </c>
    </row>
    <row r="119" spans="1:15">
      <c r="A119" s="17">
        <v>321</v>
      </c>
      <c r="B119" s="21" t="s">
        <v>129</v>
      </c>
      <c r="C119" s="19">
        <f t="shared" ref="C119:C127" si="26">SUM(D119:O119)</f>
        <v>0</v>
      </c>
      <c r="D119" s="20"/>
      <c r="E119" s="20"/>
      <c r="F119" s="20"/>
      <c r="G119" s="20"/>
      <c r="H119" s="20"/>
      <c r="I119" s="20"/>
      <c r="J119" s="20"/>
      <c r="K119" s="20"/>
      <c r="L119" s="20"/>
      <c r="M119" s="20"/>
      <c r="N119" s="20"/>
      <c r="O119" s="22"/>
    </row>
    <row r="120" spans="1:15">
      <c r="A120" s="17">
        <v>322</v>
      </c>
      <c r="B120" s="21" t="s">
        <v>130</v>
      </c>
      <c r="C120" s="19">
        <f t="shared" si="26"/>
        <v>78000</v>
      </c>
      <c r="D120" s="20">
        <v>6500</v>
      </c>
      <c r="E120" s="20">
        <v>6500</v>
      </c>
      <c r="F120" s="20">
        <v>6500</v>
      </c>
      <c r="G120" s="20">
        <v>6500</v>
      </c>
      <c r="H120" s="20">
        <v>6500</v>
      </c>
      <c r="I120" s="20">
        <v>6500</v>
      </c>
      <c r="J120" s="20">
        <v>6500</v>
      </c>
      <c r="K120" s="20">
        <v>6500</v>
      </c>
      <c r="L120" s="20">
        <v>6500</v>
      </c>
      <c r="M120" s="20">
        <v>6500</v>
      </c>
      <c r="N120" s="20">
        <v>6500</v>
      </c>
      <c r="O120" s="20">
        <v>6500</v>
      </c>
    </row>
    <row r="121" spans="1:15" ht="20.399999999999999">
      <c r="A121" s="17">
        <v>323</v>
      </c>
      <c r="B121" s="21" t="s">
        <v>131</v>
      </c>
      <c r="C121" s="19">
        <f t="shared" si="26"/>
        <v>200352</v>
      </c>
      <c r="D121" s="20">
        <v>16696</v>
      </c>
      <c r="E121" s="20">
        <v>16696</v>
      </c>
      <c r="F121" s="20">
        <v>16696</v>
      </c>
      <c r="G121" s="20">
        <v>16696</v>
      </c>
      <c r="H121" s="20">
        <v>16696</v>
      </c>
      <c r="I121" s="20">
        <v>16696</v>
      </c>
      <c r="J121" s="20">
        <v>16696</v>
      </c>
      <c r="K121" s="20">
        <v>16696</v>
      </c>
      <c r="L121" s="20">
        <v>16696</v>
      </c>
      <c r="M121" s="20">
        <v>16696</v>
      </c>
      <c r="N121" s="20">
        <v>16696</v>
      </c>
      <c r="O121" s="20">
        <v>16696</v>
      </c>
    </row>
    <row r="122" spans="1:15">
      <c r="A122" s="17">
        <v>324</v>
      </c>
      <c r="B122" s="21" t="s">
        <v>132</v>
      </c>
      <c r="C122" s="19">
        <f t="shared" si="26"/>
        <v>0</v>
      </c>
      <c r="D122" s="20"/>
      <c r="E122" s="20"/>
      <c r="F122" s="20"/>
      <c r="G122" s="20"/>
      <c r="H122" s="20"/>
      <c r="I122" s="20"/>
      <c r="J122" s="20"/>
      <c r="K122" s="20"/>
      <c r="L122" s="20"/>
      <c r="M122" s="20"/>
      <c r="N122" s="20"/>
      <c r="O122" s="22"/>
    </row>
    <row r="123" spans="1:15">
      <c r="A123" s="17">
        <v>325</v>
      </c>
      <c r="B123" s="21" t="s">
        <v>133</v>
      </c>
      <c r="C123" s="19">
        <f t="shared" si="26"/>
        <v>10200</v>
      </c>
      <c r="D123" s="20">
        <v>0</v>
      </c>
      <c r="E123" s="20">
        <v>0</v>
      </c>
      <c r="F123" s="20">
        <v>0</v>
      </c>
      <c r="G123" s="20">
        <v>0</v>
      </c>
      <c r="H123" s="20">
        <v>10200</v>
      </c>
      <c r="I123" s="20">
        <v>0</v>
      </c>
      <c r="J123" s="20">
        <v>0</v>
      </c>
      <c r="K123" s="20">
        <v>0</v>
      </c>
      <c r="L123" s="20">
        <v>0</v>
      </c>
      <c r="M123" s="20">
        <v>0</v>
      </c>
      <c r="N123" s="20">
        <v>0</v>
      </c>
      <c r="O123" s="20">
        <v>0</v>
      </c>
    </row>
    <row r="124" spans="1:15">
      <c r="A124" s="17">
        <v>326</v>
      </c>
      <c r="B124" s="21" t="s">
        <v>134</v>
      </c>
      <c r="C124" s="19">
        <f t="shared" si="26"/>
        <v>1396380</v>
      </c>
      <c r="D124" s="20">
        <v>116365</v>
      </c>
      <c r="E124" s="20">
        <v>116365</v>
      </c>
      <c r="F124" s="20">
        <v>116365</v>
      </c>
      <c r="G124" s="20">
        <v>116365</v>
      </c>
      <c r="H124" s="20">
        <v>116365</v>
      </c>
      <c r="I124" s="20">
        <v>116365</v>
      </c>
      <c r="J124" s="20">
        <v>116365</v>
      </c>
      <c r="K124" s="20">
        <v>116365</v>
      </c>
      <c r="L124" s="20">
        <v>116365</v>
      </c>
      <c r="M124" s="20">
        <v>116365</v>
      </c>
      <c r="N124" s="20">
        <v>116365</v>
      </c>
      <c r="O124" s="20">
        <v>116365</v>
      </c>
    </row>
    <row r="125" spans="1:15">
      <c r="A125" s="17">
        <v>327</v>
      </c>
      <c r="B125" s="21" t="s">
        <v>135</v>
      </c>
      <c r="C125" s="19">
        <f>SUM(D125:O125)</f>
        <v>0</v>
      </c>
      <c r="D125" s="20">
        <v>0</v>
      </c>
      <c r="E125" s="20">
        <v>0</v>
      </c>
      <c r="F125" s="20">
        <v>0</v>
      </c>
      <c r="G125" s="20">
        <v>0</v>
      </c>
      <c r="H125" s="20">
        <v>0</v>
      </c>
      <c r="I125" s="20">
        <v>0</v>
      </c>
      <c r="J125" s="20">
        <v>0</v>
      </c>
      <c r="K125" s="20">
        <v>0</v>
      </c>
      <c r="L125" s="20">
        <v>0</v>
      </c>
      <c r="M125" s="20">
        <v>0</v>
      </c>
      <c r="N125" s="20">
        <v>0</v>
      </c>
      <c r="O125" s="20">
        <v>0</v>
      </c>
    </row>
    <row r="126" spans="1:15">
      <c r="A126" s="17">
        <v>328</v>
      </c>
      <c r="B126" s="21" t="s">
        <v>136</v>
      </c>
      <c r="C126" s="19">
        <f t="shared" si="26"/>
        <v>0</v>
      </c>
      <c r="D126" s="20">
        <v>0</v>
      </c>
      <c r="E126" s="20">
        <v>0</v>
      </c>
      <c r="F126" s="20">
        <v>0</v>
      </c>
      <c r="G126" s="20">
        <v>0</v>
      </c>
      <c r="H126" s="20">
        <v>0</v>
      </c>
      <c r="I126" s="20">
        <v>0</v>
      </c>
      <c r="J126" s="20">
        <v>0</v>
      </c>
      <c r="K126" s="20">
        <v>0</v>
      </c>
      <c r="L126" s="20">
        <v>0</v>
      </c>
      <c r="M126" s="20">
        <v>0</v>
      </c>
      <c r="N126" s="20">
        <v>0</v>
      </c>
      <c r="O126" s="22">
        <v>0</v>
      </c>
    </row>
    <row r="127" spans="1:15">
      <c r="A127" s="17">
        <v>329</v>
      </c>
      <c r="B127" s="21" t="s">
        <v>137</v>
      </c>
      <c r="C127" s="19">
        <f t="shared" si="26"/>
        <v>105672</v>
      </c>
      <c r="D127" s="20">
        <v>8806</v>
      </c>
      <c r="E127" s="20">
        <v>8806</v>
      </c>
      <c r="F127" s="20">
        <v>8806</v>
      </c>
      <c r="G127" s="20">
        <v>8806</v>
      </c>
      <c r="H127" s="20">
        <v>8806</v>
      </c>
      <c r="I127" s="20">
        <v>8806</v>
      </c>
      <c r="J127" s="20">
        <v>8806</v>
      </c>
      <c r="K127" s="20">
        <v>8806</v>
      </c>
      <c r="L127" s="20">
        <v>8806</v>
      </c>
      <c r="M127" s="20">
        <v>8806</v>
      </c>
      <c r="N127" s="20">
        <v>8806</v>
      </c>
      <c r="O127" s="20">
        <v>8806</v>
      </c>
    </row>
    <row r="128" spans="1:15">
      <c r="A128" s="23">
        <v>3300</v>
      </c>
      <c r="B128" s="24" t="s">
        <v>138</v>
      </c>
      <c r="C128" s="14">
        <f>SUM(D128:O128)</f>
        <v>1642619</v>
      </c>
      <c r="D128" s="25">
        <f>SUM(D129:D137)</f>
        <v>256388</v>
      </c>
      <c r="E128" s="25">
        <f t="shared" ref="E128:O128" si="27">SUM(E129:E137)</f>
        <v>226388</v>
      </c>
      <c r="F128" s="25">
        <f t="shared" si="27"/>
        <v>226388</v>
      </c>
      <c r="G128" s="25">
        <f t="shared" si="27"/>
        <v>81388</v>
      </c>
      <c r="H128" s="25">
        <f t="shared" si="27"/>
        <v>89025</v>
      </c>
      <c r="I128" s="25">
        <f t="shared" si="27"/>
        <v>112188</v>
      </c>
      <c r="J128" s="25">
        <f t="shared" si="27"/>
        <v>112188</v>
      </c>
      <c r="K128" s="25">
        <f t="shared" si="27"/>
        <v>112188</v>
      </c>
      <c r="L128" s="25">
        <f t="shared" si="27"/>
        <v>112188</v>
      </c>
      <c r="M128" s="25">
        <f t="shared" si="27"/>
        <v>112188</v>
      </c>
      <c r="N128" s="25">
        <f t="shared" si="27"/>
        <v>120714</v>
      </c>
      <c r="O128" s="26">
        <f t="shared" si="27"/>
        <v>81388</v>
      </c>
    </row>
    <row r="129" spans="1:15">
      <c r="A129" s="17">
        <v>331</v>
      </c>
      <c r="B129" s="18" t="s">
        <v>139</v>
      </c>
      <c r="C129" s="19">
        <f t="shared" ref="C129:C137" si="28">SUM(D129:O129)</f>
        <v>238800</v>
      </c>
      <c r="D129" s="20">
        <v>47400</v>
      </c>
      <c r="E129" s="20">
        <v>17400</v>
      </c>
      <c r="F129" s="20">
        <v>17400</v>
      </c>
      <c r="G129" s="20">
        <v>17400</v>
      </c>
      <c r="H129" s="20">
        <v>17400</v>
      </c>
      <c r="I129" s="20">
        <v>17400</v>
      </c>
      <c r="J129" s="20">
        <v>17400</v>
      </c>
      <c r="K129" s="20">
        <v>17400</v>
      </c>
      <c r="L129" s="20">
        <v>17400</v>
      </c>
      <c r="M129" s="20">
        <v>17400</v>
      </c>
      <c r="N129" s="20">
        <v>17400</v>
      </c>
      <c r="O129" s="20">
        <v>17400</v>
      </c>
    </row>
    <row r="130" spans="1:15">
      <c r="A130" s="17">
        <v>332</v>
      </c>
      <c r="B130" s="21" t="s">
        <v>140</v>
      </c>
      <c r="C130" s="19">
        <f t="shared" si="28"/>
        <v>435000</v>
      </c>
      <c r="D130" s="20">
        <v>145000</v>
      </c>
      <c r="E130" s="20">
        <v>145000</v>
      </c>
      <c r="F130" s="20">
        <v>145000</v>
      </c>
      <c r="G130" s="20">
        <v>0</v>
      </c>
      <c r="H130" s="20">
        <v>0</v>
      </c>
      <c r="I130" s="20">
        <v>0</v>
      </c>
      <c r="J130" s="20">
        <v>0</v>
      </c>
      <c r="K130" s="20">
        <v>0</v>
      </c>
      <c r="L130" s="20">
        <v>0</v>
      </c>
      <c r="M130" s="20">
        <v>0</v>
      </c>
      <c r="N130" s="20">
        <v>0</v>
      </c>
      <c r="O130" s="20">
        <v>0</v>
      </c>
    </row>
    <row r="131" spans="1:15" ht="20.399999999999999">
      <c r="A131" s="17">
        <v>333</v>
      </c>
      <c r="B131" s="21" t="s">
        <v>141</v>
      </c>
      <c r="C131" s="19">
        <f t="shared" si="28"/>
        <v>952656</v>
      </c>
      <c r="D131" s="20">
        <v>63988</v>
      </c>
      <c r="E131" s="20">
        <v>63988</v>
      </c>
      <c r="F131" s="20">
        <v>63988</v>
      </c>
      <c r="G131" s="20">
        <v>63988</v>
      </c>
      <c r="H131" s="20">
        <v>63988</v>
      </c>
      <c r="I131" s="20">
        <v>94788</v>
      </c>
      <c r="J131" s="20">
        <v>94788</v>
      </c>
      <c r="K131" s="20">
        <v>94788</v>
      </c>
      <c r="L131" s="20">
        <v>94788</v>
      </c>
      <c r="M131" s="20">
        <v>94788</v>
      </c>
      <c r="N131" s="20">
        <v>94788</v>
      </c>
      <c r="O131" s="20">
        <v>63988</v>
      </c>
    </row>
    <row r="132" spans="1:15">
      <c r="A132" s="17">
        <v>334</v>
      </c>
      <c r="B132" s="21" t="s">
        <v>142</v>
      </c>
      <c r="C132" s="19">
        <f t="shared" si="28"/>
        <v>16163</v>
      </c>
      <c r="D132" s="20">
        <v>0</v>
      </c>
      <c r="E132" s="20">
        <v>0</v>
      </c>
      <c r="F132" s="20">
        <v>0</v>
      </c>
      <c r="G132" s="20">
        <v>0</v>
      </c>
      <c r="H132" s="20">
        <v>7637</v>
      </c>
      <c r="I132" s="20">
        <v>0</v>
      </c>
      <c r="J132" s="20">
        <v>0</v>
      </c>
      <c r="K132" s="20">
        <v>0</v>
      </c>
      <c r="L132" s="20">
        <v>0</v>
      </c>
      <c r="M132" s="20">
        <v>0</v>
      </c>
      <c r="N132" s="20">
        <v>8526</v>
      </c>
      <c r="O132" s="20">
        <v>0</v>
      </c>
    </row>
    <row r="133" spans="1:15">
      <c r="A133" s="17">
        <v>335</v>
      </c>
      <c r="B133" s="21" t="s">
        <v>143</v>
      </c>
      <c r="C133" s="19">
        <f t="shared" si="28"/>
        <v>0</v>
      </c>
      <c r="D133" s="20"/>
      <c r="E133" s="20"/>
      <c r="F133" s="20"/>
      <c r="G133" s="20"/>
      <c r="H133" s="20"/>
      <c r="I133" s="20"/>
      <c r="J133" s="20"/>
      <c r="K133" s="20"/>
      <c r="L133" s="20"/>
      <c r="M133" s="20"/>
      <c r="N133" s="20"/>
      <c r="O133" s="22"/>
    </row>
    <row r="134" spans="1:15">
      <c r="A134" s="17">
        <v>336</v>
      </c>
      <c r="B134" s="21" t="s">
        <v>144</v>
      </c>
      <c r="C134" s="19">
        <f t="shared" si="28"/>
        <v>0</v>
      </c>
      <c r="D134" s="20">
        <v>0</v>
      </c>
      <c r="E134" s="20">
        <v>0</v>
      </c>
      <c r="F134" s="20">
        <v>0</v>
      </c>
      <c r="G134" s="20">
        <v>0</v>
      </c>
      <c r="H134" s="20">
        <v>0</v>
      </c>
      <c r="I134" s="20">
        <v>0</v>
      </c>
      <c r="J134" s="20">
        <v>0</v>
      </c>
      <c r="K134" s="20">
        <v>0</v>
      </c>
      <c r="L134" s="20">
        <v>0</v>
      </c>
      <c r="M134" s="20">
        <v>0</v>
      </c>
      <c r="N134" s="20">
        <v>0</v>
      </c>
      <c r="O134" s="20">
        <v>0</v>
      </c>
    </row>
    <row r="135" spans="1:15">
      <c r="A135" s="17">
        <v>337</v>
      </c>
      <c r="B135" s="21" t="s">
        <v>145</v>
      </c>
      <c r="C135" s="19">
        <f t="shared" si="28"/>
        <v>0</v>
      </c>
      <c r="D135" s="20"/>
      <c r="E135" s="20"/>
      <c r="F135" s="20"/>
      <c r="G135" s="20"/>
      <c r="H135" s="20"/>
      <c r="I135" s="20"/>
      <c r="J135" s="20"/>
      <c r="K135" s="20"/>
      <c r="L135" s="20"/>
      <c r="M135" s="20"/>
      <c r="N135" s="20"/>
      <c r="O135" s="22"/>
    </row>
    <row r="136" spans="1:15">
      <c r="A136" s="17">
        <v>338</v>
      </c>
      <c r="B136" s="21" t="s">
        <v>146</v>
      </c>
      <c r="C136" s="19">
        <f t="shared" si="28"/>
        <v>0</v>
      </c>
      <c r="D136" s="20"/>
      <c r="E136" s="20"/>
      <c r="F136" s="20"/>
      <c r="G136" s="20"/>
      <c r="H136" s="20"/>
      <c r="I136" s="20"/>
      <c r="J136" s="20"/>
      <c r="K136" s="20"/>
      <c r="L136" s="20"/>
      <c r="M136" s="20"/>
      <c r="N136" s="20"/>
      <c r="O136" s="22"/>
    </row>
    <row r="137" spans="1:15">
      <c r="A137" s="17">
        <v>339</v>
      </c>
      <c r="B137" s="21" t="s">
        <v>147</v>
      </c>
      <c r="C137" s="19">
        <f t="shared" si="28"/>
        <v>0</v>
      </c>
      <c r="D137" s="20"/>
      <c r="E137" s="20"/>
      <c r="F137" s="20"/>
      <c r="G137" s="20"/>
      <c r="H137" s="20"/>
      <c r="I137" s="20"/>
      <c r="J137" s="20"/>
      <c r="K137" s="20"/>
      <c r="L137" s="20"/>
      <c r="M137" s="20"/>
      <c r="N137" s="20"/>
      <c r="O137" s="22"/>
    </row>
    <row r="138" spans="1:15">
      <c r="A138" s="23">
        <v>3400</v>
      </c>
      <c r="B138" s="24" t="s">
        <v>148</v>
      </c>
      <c r="C138" s="14">
        <f>SUM(D138:O138)</f>
        <v>360405</v>
      </c>
      <c r="D138" s="25">
        <f>SUM(D139:D147)</f>
        <v>58884</v>
      </c>
      <c r="E138" s="25">
        <f t="shared" ref="E138:O138" si="29">SUM(E139:E147)</f>
        <v>27411</v>
      </c>
      <c r="F138" s="25">
        <f t="shared" si="29"/>
        <v>27411</v>
      </c>
      <c r="G138" s="25">
        <f t="shared" si="29"/>
        <v>27411</v>
      </c>
      <c r="H138" s="25">
        <f t="shared" si="29"/>
        <v>27411</v>
      </c>
      <c r="I138" s="25">
        <f t="shared" si="29"/>
        <v>27411</v>
      </c>
      <c r="J138" s="25">
        <f t="shared" si="29"/>
        <v>27411</v>
      </c>
      <c r="K138" s="25">
        <f t="shared" si="29"/>
        <v>27411</v>
      </c>
      <c r="L138" s="25">
        <f t="shared" si="29"/>
        <v>27411</v>
      </c>
      <c r="M138" s="25">
        <f t="shared" si="29"/>
        <v>27411</v>
      </c>
      <c r="N138" s="25">
        <f t="shared" si="29"/>
        <v>27411</v>
      </c>
      <c r="O138" s="26">
        <f t="shared" si="29"/>
        <v>27411</v>
      </c>
    </row>
    <row r="139" spans="1:15">
      <c r="A139" s="17">
        <v>341</v>
      </c>
      <c r="B139" s="21" t="s">
        <v>149</v>
      </c>
      <c r="C139" s="19">
        <f t="shared" ref="C139:C146" si="30">SUM(D139:O139)</f>
        <v>111648</v>
      </c>
      <c r="D139" s="20">
        <v>9304</v>
      </c>
      <c r="E139" s="20">
        <v>9304</v>
      </c>
      <c r="F139" s="20">
        <v>9304</v>
      </c>
      <c r="G139" s="20">
        <v>9304</v>
      </c>
      <c r="H139" s="20">
        <v>9304</v>
      </c>
      <c r="I139" s="20">
        <v>9304</v>
      </c>
      <c r="J139" s="20">
        <v>9304</v>
      </c>
      <c r="K139" s="20">
        <v>9304</v>
      </c>
      <c r="L139" s="20">
        <v>9304</v>
      </c>
      <c r="M139" s="20">
        <v>9304</v>
      </c>
      <c r="N139" s="20">
        <v>9304</v>
      </c>
      <c r="O139" s="20">
        <v>9304</v>
      </c>
    </row>
    <row r="140" spans="1:15">
      <c r="A140" s="17">
        <v>342</v>
      </c>
      <c r="B140" s="21" t="s">
        <v>150</v>
      </c>
      <c r="C140" s="19">
        <f t="shared" si="30"/>
        <v>0</v>
      </c>
      <c r="D140" s="20"/>
      <c r="E140" s="20"/>
      <c r="F140" s="20"/>
      <c r="G140" s="20"/>
      <c r="H140" s="20"/>
      <c r="I140" s="20"/>
      <c r="J140" s="20"/>
      <c r="K140" s="20"/>
      <c r="L140" s="20"/>
      <c r="M140" s="20"/>
      <c r="N140" s="20"/>
      <c r="O140" s="22"/>
    </row>
    <row r="141" spans="1:15">
      <c r="A141" s="17">
        <v>343</v>
      </c>
      <c r="B141" s="21" t="s">
        <v>151</v>
      </c>
      <c r="C141" s="19">
        <f t="shared" si="30"/>
        <v>0</v>
      </c>
      <c r="D141" s="20"/>
      <c r="E141" s="20"/>
      <c r="F141" s="20"/>
      <c r="G141" s="20"/>
      <c r="H141" s="20"/>
      <c r="I141" s="20"/>
      <c r="J141" s="20"/>
      <c r="K141" s="20"/>
      <c r="L141" s="20"/>
      <c r="M141" s="20"/>
      <c r="N141" s="20"/>
      <c r="O141" s="22"/>
    </row>
    <row r="142" spans="1:15">
      <c r="A142" s="17">
        <v>344</v>
      </c>
      <c r="B142" s="21" t="s">
        <v>152</v>
      </c>
      <c r="C142" s="19">
        <f t="shared" si="30"/>
        <v>31473</v>
      </c>
      <c r="D142" s="20">
        <v>31473</v>
      </c>
      <c r="E142" s="20"/>
      <c r="F142" s="20"/>
      <c r="G142" s="20"/>
      <c r="H142" s="20"/>
      <c r="I142" s="20"/>
      <c r="J142" s="20"/>
      <c r="K142" s="20"/>
      <c r="L142" s="20"/>
      <c r="M142" s="20"/>
      <c r="N142" s="20"/>
      <c r="O142" s="20"/>
    </row>
    <row r="143" spans="1:15">
      <c r="A143" s="17">
        <v>345</v>
      </c>
      <c r="B143" s="21" t="s">
        <v>153</v>
      </c>
      <c r="C143" s="19">
        <f t="shared" si="30"/>
        <v>186084</v>
      </c>
      <c r="D143" s="20">
        <v>15507</v>
      </c>
      <c r="E143" s="20">
        <v>15507</v>
      </c>
      <c r="F143" s="20">
        <v>15507</v>
      </c>
      <c r="G143" s="20">
        <v>15507</v>
      </c>
      <c r="H143" s="20">
        <v>15507</v>
      </c>
      <c r="I143" s="20">
        <v>15507</v>
      </c>
      <c r="J143" s="20">
        <v>15507</v>
      </c>
      <c r="K143" s="20">
        <v>15507</v>
      </c>
      <c r="L143" s="20">
        <v>15507</v>
      </c>
      <c r="M143" s="20">
        <v>15507</v>
      </c>
      <c r="N143" s="20">
        <v>15507</v>
      </c>
      <c r="O143" s="20">
        <v>15507</v>
      </c>
    </row>
    <row r="144" spans="1:15">
      <c r="A144" s="17">
        <v>346</v>
      </c>
      <c r="B144" s="21" t="s">
        <v>154</v>
      </c>
      <c r="C144" s="19">
        <f t="shared" si="30"/>
        <v>0</v>
      </c>
      <c r="D144" s="20"/>
      <c r="E144" s="20"/>
      <c r="F144" s="20"/>
      <c r="G144" s="20"/>
      <c r="H144" s="20"/>
      <c r="I144" s="20"/>
      <c r="J144" s="20"/>
      <c r="K144" s="20"/>
      <c r="L144" s="20"/>
      <c r="M144" s="20"/>
      <c r="N144" s="20"/>
      <c r="O144" s="22"/>
    </row>
    <row r="145" spans="1:16">
      <c r="A145" s="17">
        <v>347</v>
      </c>
      <c r="B145" s="21" t="s">
        <v>155</v>
      </c>
      <c r="C145" s="19">
        <f t="shared" si="30"/>
        <v>31200</v>
      </c>
      <c r="D145" s="20">
        <v>2600</v>
      </c>
      <c r="E145" s="20">
        <v>2600</v>
      </c>
      <c r="F145" s="20">
        <v>2600</v>
      </c>
      <c r="G145" s="20">
        <v>2600</v>
      </c>
      <c r="H145" s="20">
        <v>2600</v>
      </c>
      <c r="I145" s="20">
        <v>2600</v>
      </c>
      <c r="J145" s="20">
        <v>2600</v>
      </c>
      <c r="K145" s="20">
        <v>2600</v>
      </c>
      <c r="L145" s="20">
        <v>2600</v>
      </c>
      <c r="M145" s="20">
        <v>2600</v>
      </c>
      <c r="N145" s="20">
        <v>2600</v>
      </c>
      <c r="O145" s="20">
        <v>2600</v>
      </c>
    </row>
    <row r="146" spans="1:16">
      <c r="A146" s="17">
        <v>348</v>
      </c>
      <c r="B146" s="21" t="s">
        <v>156</v>
      </c>
      <c r="C146" s="19">
        <f t="shared" si="30"/>
        <v>0</v>
      </c>
      <c r="D146" s="20"/>
      <c r="E146" s="20"/>
      <c r="F146" s="20"/>
      <c r="G146" s="20"/>
      <c r="H146" s="20"/>
      <c r="I146" s="20"/>
      <c r="J146" s="20"/>
      <c r="K146" s="20"/>
      <c r="L146" s="20"/>
      <c r="M146" s="20"/>
      <c r="N146" s="20"/>
      <c r="O146" s="22"/>
    </row>
    <row r="147" spans="1:16">
      <c r="A147" s="17">
        <v>349</v>
      </c>
      <c r="B147" s="21" t="s">
        <v>157</v>
      </c>
      <c r="C147" s="19">
        <f>SUM(D147:O147)</f>
        <v>0</v>
      </c>
      <c r="D147" s="20">
        <v>0</v>
      </c>
      <c r="E147" s="20">
        <v>0</v>
      </c>
      <c r="F147" s="20">
        <v>0</v>
      </c>
      <c r="G147" s="20">
        <v>0</v>
      </c>
      <c r="H147" s="20">
        <v>0</v>
      </c>
      <c r="I147" s="20">
        <v>0</v>
      </c>
      <c r="J147" s="20">
        <v>0</v>
      </c>
      <c r="K147" s="20">
        <v>0</v>
      </c>
      <c r="L147" s="20">
        <v>0</v>
      </c>
      <c r="M147" s="20">
        <v>0</v>
      </c>
      <c r="N147" s="20">
        <v>0</v>
      </c>
      <c r="O147" s="20">
        <v>0</v>
      </c>
    </row>
    <row r="148" spans="1:16" ht="20.399999999999999">
      <c r="A148" s="23">
        <v>3500</v>
      </c>
      <c r="B148" s="24" t="s">
        <v>158</v>
      </c>
      <c r="C148" s="14">
        <f>SUM(D148:O148)</f>
        <v>8683273</v>
      </c>
      <c r="D148" s="25">
        <f>SUM(D149:D157)</f>
        <v>798353</v>
      </c>
      <c r="E148" s="25">
        <f t="shared" ref="E148:O148" si="31">SUM(E149:E157)</f>
        <v>802036</v>
      </c>
      <c r="F148" s="25">
        <f t="shared" si="31"/>
        <v>802365</v>
      </c>
      <c r="G148" s="25">
        <f t="shared" si="31"/>
        <v>794042</v>
      </c>
      <c r="H148" s="25">
        <f t="shared" si="31"/>
        <v>795590</v>
      </c>
      <c r="I148" s="25">
        <f t="shared" si="31"/>
        <v>666600</v>
      </c>
      <c r="J148" s="25">
        <f t="shared" si="31"/>
        <v>668185</v>
      </c>
      <c r="K148" s="25">
        <f t="shared" si="31"/>
        <v>669028</v>
      </c>
      <c r="L148" s="25">
        <f t="shared" si="31"/>
        <v>672531</v>
      </c>
      <c r="M148" s="25">
        <f t="shared" si="31"/>
        <v>673642</v>
      </c>
      <c r="N148" s="25">
        <f t="shared" si="31"/>
        <v>675918</v>
      </c>
      <c r="O148" s="26">
        <f t="shared" si="31"/>
        <v>664983</v>
      </c>
    </row>
    <row r="149" spans="1:16">
      <c r="A149" s="17">
        <v>351</v>
      </c>
      <c r="B149" s="21" t="s">
        <v>159</v>
      </c>
      <c r="C149" s="19">
        <f t="shared" ref="C149:C157" si="32">SUM(D149:O149)</f>
        <v>7171958</v>
      </c>
      <c r="D149" s="20">
        <v>672439</v>
      </c>
      <c r="E149" s="20">
        <v>672437</v>
      </c>
      <c r="F149" s="20">
        <v>672437</v>
      </c>
      <c r="G149" s="20">
        <v>672437</v>
      </c>
      <c r="H149" s="20">
        <v>672437</v>
      </c>
      <c r="I149" s="20">
        <v>544253</v>
      </c>
      <c r="J149" s="20">
        <v>544253</v>
      </c>
      <c r="K149" s="20">
        <v>544253</v>
      </c>
      <c r="L149" s="20">
        <v>544253</v>
      </c>
      <c r="M149" s="20">
        <v>544253</v>
      </c>
      <c r="N149" s="20">
        <v>544253</v>
      </c>
      <c r="O149" s="20">
        <v>544253</v>
      </c>
    </row>
    <row r="150" spans="1:16" ht="20.399999999999999">
      <c r="A150" s="17">
        <v>352</v>
      </c>
      <c r="B150" s="21" t="s">
        <v>160</v>
      </c>
      <c r="C150" s="19">
        <f t="shared" si="32"/>
        <v>7212</v>
      </c>
      <c r="D150" s="20">
        <v>601</v>
      </c>
      <c r="E150" s="20">
        <v>601</v>
      </c>
      <c r="F150" s="20">
        <v>601</v>
      </c>
      <c r="G150" s="20">
        <v>601</v>
      </c>
      <c r="H150" s="20">
        <v>601</v>
      </c>
      <c r="I150" s="20">
        <v>601</v>
      </c>
      <c r="J150" s="20">
        <v>601</v>
      </c>
      <c r="K150" s="20">
        <v>601</v>
      </c>
      <c r="L150" s="20">
        <v>601</v>
      </c>
      <c r="M150" s="20">
        <v>601</v>
      </c>
      <c r="N150" s="20">
        <v>601</v>
      </c>
      <c r="O150" s="20">
        <v>601</v>
      </c>
    </row>
    <row r="151" spans="1:16" ht="20.399999999999999">
      <c r="A151" s="17">
        <v>353</v>
      </c>
      <c r="B151" s="21" t="s">
        <v>161</v>
      </c>
      <c r="C151" s="19">
        <f t="shared" si="32"/>
        <v>60996</v>
      </c>
      <c r="D151" s="20">
        <v>5083</v>
      </c>
      <c r="E151" s="20">
        <v>5083</v>
      </c>
      <c r="F151" s="20">
        <v>5083</v>
      </c>
      <c r="G151" s="20">
        <v>5083</v>
      </c>
      <c r="H151" s="20">
        <v>5083</v>
      </c>
      <c r="I151" s="20">
        <v>5083</v>
      </c>
      <c r="J151" s="20">
        <v>5083</v>
      </c>
      <c r="K151" s="20">
        <v>5083</v>
      </c>
      <c r="L151" s="20">
        <v>5083</v>
      </c>
      <c r="M151" s="20">
        <v>5083</v>
      </c>
      <c r="N151" s="20">
        <v>5083</v>
      </c>
      <c r="O151" s="20">
        <v>5083</v>
      </c>
    </row>
    <row r="152" spans="1:16" ht="20.399999999999999">
      <c r="A152" s="17">
        <v>354</v>
      </c>
      <c r="B152" s="21" t="s">
        <v>162</v>
      </c>
      <c r="C152" s="19">
        <f t="shared" si="32"/>
        <v>0</v>
      </c>
      <c r="D152" s="20"/>
      <c r="E152" s="20"/>
      <c r="F152" s="20"/>
      <c r="G152" s="20"/>
      <c r="H152" s="20"/>
      <c r="I152" s="20"/>
      <c r="J152" s="20"/>
      <c r="K152" s="20"/>
      <c r="L152" s="20"/>
      <c r="M152" s="20"/>
      <c r="N152" s="20"/>
      <c r="O152" s="22"/>
    </row>
    <row r="153" spans="1:16" s="151" customFormat="1">
      <c r="A153" s="17">
        <v>355</v>
      </c>
      <c r="B153" s="21" t="s">
        <v>163</v>
      </c>
      <c r="C153" s="153">
        <f t="shared" si="32"/>
        <v>503633</v>
      </c>
      <c r="D153" s="28">
        <v>41661</v>
      </c>
      <c r="E153" s="28">
        <v>42931</v>
      </c>
      <c r="F153" s="28">
        <v>41651</v>
      </c>
      <c r="G153" s="28">
        <v>39767</v>
      </c>
      <c r="H153" s="28">
        <v>42121</v>
      </c>
      <c r="I153" s="28">
        <v>42120</v>
      </c>
      <c r="J153" s="28">
        <v>41249</v>
      </c>
      <c r="K153" s="28">
        <v>41288</v>
      </c>
      <c r="L153" s="28">
        <v>42414</v>
      </c>
      <c r="M153" s="28">
        <v>43932</v>
      </c>
      <c r="N153" s="28">
        <v>44191</v>
      </c>
      <c r="O153" s="28">
        <v>40308</v>
      </c>
    </row>
    <row r="154" spans="1:16" s="151" customFormat="1">
      <c r="A154" s="17">
        <v>356</v>
      </c>
      <c r="B154" s="21" t="s">
        <v>164</v>
      </c>
      <c r="C154" s="153">
        <f t="shared" si="32"/>
        <v>0</v>
      </c>
      <c r="D154" s="28">
        <v>0</v>
      </c>
      <c r="E154" s="28">
        <v>0</v>
      </c>
      <c r="F154" s="28">
        <v>0</v>
      </c>
      <c r="G154" s="28">
        <v>0</v>
      </c>
      <c r="H154" s="28">
        <v>0</v>
      </c>
      <c r="I154" s="28">
        <v>0</v>
      </c>
      <c r="J154" s="28">
        <v>0</v>
      </c>
      <c r="K154" s="28">
        <v>0</v>
      </c>
      <c r="L154" s="28">
        <v>0</v>
      </c>
      <c r="M154" s="28">
        <v>0</v>
      </c>
      <c r="N154" s="28">
        <v>0</v>
      </c>
      <c r="O154" s="28">
        <v>0</v>
      </c>
    </row>
    <row r="155" spans="1:16" s="151" customFormat="1" ht="20.399999999999999">
      <c r="A155" s="17">
        <v>357</v>
      </c>
      <c r="B155" s="21" t="s">
        <v>165</v>
      </c>
      <c r="C155" s="153">
        <f t="shared" si="32"/>
        <v>909918</v>
      </c>
      <c r="D155" s="28">
        <v>76106</v>
      </c>
      <c r="E155" s="28">
        <v>78521</v>
      </c>
      <c r="F155" s="28">
        <v>80130</v>
      </c>
      <c r="G155" s="28">
        <v>73691</v>
      </c>
      <c r="H155" s="28">
        <v>72885</v>
      </c>
      <c r="I155" s="28">
        <v>72080</v>
      </c>
      <c r="J155" s="28">
        <v>74536</v>
      </c>
      <c r="K155" s="28">
        <v>75340</v>
      </c>
      <c r="L155" s="28">
        <v>77717</v>
      </c>
      <c r="M155" s="28">
        <v>77310</v>
      </c>
      <c r="N155" s="28">
        <v>79327</v>
      </c>
      <c r="O155" s="28">
        <v>72275</v>
      </c>
    </row>
    <row r="156" spans="1:16" s="151" customFormat="1">
      <c r="A156" s="17">
        <v>358</v>
      </c>
      <c r="B156" s="21" t="s">
        <v>166</v>
      </c>
      <c r="C156" s="153">
        <f t="shared" si="32"/>
        <v>0</v>
      </c>
      <c r="D156" s="28">
        <v>0</v>
      </c>
      <c r="E156" s="28">
        <v>0</v>
      </c>
      <c r="F156" s="28">
        <v>0</v>
      </c>
      <c r="G156" s="28">
        <v>0</v>
      </c>
      <c r="H156" s="28">
        <v>0</v>
      </c>
      <c r="I156" s="28">
        <v>0</v>
      </c>
      <c r="J156" s="28">
        <v>0</v>
      </c>
      <c r="K156" s="28">
        <v>0</v>
      </c>
      <c r="L156" s="28">
        <v>0</v>
      </c>
      <c r="M156" s="28">
        <v>0</v>
      </c>
      <c r="N156" s="28">
        <v>0</v>
      </c>
      <c r="O156" s="28">
        <v>0</v>
      </c>
      <c r="P156" s="154"/>
    </row>
    <row r="157" spans="1:16">
      <c r="A157" s="17">
        <v>359</v>
      </c>
      <c r="B157" s="21" t="s">
        <v>167</v>
      </c>
      <c r="C157" s="19">
        <f t="shared" si="32"/>
        <v>29556</v>
      </c>
      <c r="D157" s="20">
        <v>2463</v>
      </c>
      <c r="E157" s="20">
        <v>2463</v>
      </c>
      <c r="F157" s="20">
        <v>2463</v>
      </c>
      <c r="G157" s="20">
        <v>2463</v>
      </c>
      <c r="H157" s="20">
        <v>2463</v>
      </c>
      <c r="I157" s="20">
        <v>2463</v>
      </c>
      <c r="J157" s="20">
        <v>2463</v>
      </c>
      <c r="K157" s="20">
        <v>2463</v>
      </c>
      <c r="L157" s="20">
        <v>2463</v>
      </c>
      <c r="M157" s="20">
        <v>2463</v>
      </c>
      <c r="N157" s="20">
        <v>2463</v>
      </c>
      <c r="O157" s="20">
        <v>2463</v>
      </c>
    </row>
    <row r="158" spans="1:16">
      <c r="A158" s="23">
        <v>3600</v>
      </c>
      <c r="B158" s="24" t="s">
        <v>168</v>
      </c>
      <c r="C158" s="14">
        <f>SUM(D158:O158)</f>
        <v>167962</v>
      </c>
      <c r="D158" s="25">
        <f>SUM(D159:D165)</f>
        <v>4144</v>
      </c>
      <c r="E158" s="25">
        <f t="shared" ref="E158:O158" si="33">SUM(E159:E165)</f>
        <v>4654</v>
      </c>
      <c r="F158" s="25">
        <f t="shared" si="33"/>
        <v>4722</v>
      </c>
      <c r="G158" s="25">
        <f t="shared" si="33"/>
        <v>5445</v>
      </c>
      <c r="H158" s="25">
        <f t="shared" si="33"/>
        <v>5411</v>
      </c>
      <c r="I158" s="25">
        <f t="shared" si="33"/>
        <v>5363</v>
      </c>
      <c r="J158" s="25">
        <f t="shared" si="33"/>
        <v>5479</v>
      </c>
      <c r="K158" s="25">
        <f t="shared" si="33"/>
        <v>79014</v>
      </c>
      <c r="L158" s="25">
        <f t="shared" si="33"/>
        <v>37118</v>
      </c>
      <c r="M158" s="25">
        <f t="shared" si="33"/>
        <v>5583</v>
      </c>
      <c r="N158" s="25">
        <f t="shared" si="33"/>
        <v>5688</v>
      </c>
      <c r="O158" s="26">
        <f t="shared" si="33"/>
        <v>5341</v>
      </c>
    </row>
    <row r="159" spans="1:16" ht="20.399999999999999">
      <c r="A159" s="17">
        <v>361</v>
      </c>
      <c r="B159" s="21" t="s">
        <v>169</v>
      </c>
      <c r="C159" s="19">
        <f t="shared" ref="C159:C165" si="34">SUM(D159:O159)</f>
        <v>0</v>
      </c>
      <c r="D159" s="20">
        <v>0</v>
      </c>
      <c r="E159" s="20">
        <v>0</v>
      </c>
      <c r="F159" s="20">
        <v>0</v>
      </c>
      <c r="G159" s="20">
        <v>0</v>
      </c>
      <c r="H159" s="20">
        <v>0</v>
      </c>
      <c r="I159" s="20">
        <v>0</v>
      </c>
      <c r="J159" s="20">
        <v>0</v>
      </c>
      <c r="K159" s="20">
        <v>0</v>
      </c>
      <c r="L159" s="20">
        <v>0</v>
      </c>
      <c r="M159" s="20">
        <v>0</v>
      </c>
      <c r="N159" s="20">
        <v>0</v>
      </c>
      <c r="O159" s="20">
        <v>0</v>
      </c>
    </row>
    <row r="160" spans="1:16" ht="20.399999999999999">
      <c r="A160" s="17">
        <v>362</v>
      </c>
      <c r="B160" s="21" t="s">
        <v>170</v>
      </c>
      <c r="C160" s="19">
        <f t="shared" si="34"/>
        <v>0</v>
      </c>
      <c r="D160" s="20">
        <v>0</v>
      </c>
      <c r="E160" s="20">
        <v>0</v>
      </c>
      <c r="F160" s="20">
        <v>0</v>
      </c>
      <c r="G160" s="20">
        <v>0</v>
      </c>
      <c r="H160" s="20">
        <v>0</v>
      </c>
      <c r="I160" s="20">
        <v>0</v>
      </c>
      <c r="J160" s="20">
        <v>0</v>
      </c>
      <c r="K160" s="20">
        <v>0</v>
      </c>
      <c r="L160" s="20">
        <v>0</v>
      </c>
      <c r="M160" s="20">
        <v>0</v>
      </c>
      <c r="N160" s="20">
        <v>0</v>
      </c>
      <c r="O160" s="22">
        <v>0</v>
      </c>
    </row>
    <row r="161" spans="1:15" ht="20.399999999999999">
      <c r="A161" s="17">
        <v>363</v>
      </c>
      <c r="B161" s="21" t="s">
        <v>171</v>
      </c>
      <c r="C161" s="19">
        <f t="shared" si="34"/>
        <v>30240</v>
      </c>
      <c r="D161" s="20">
        <v>2520</v>
      </c>
      <c r="E161" s="20">
        <v>2520</v>
      </c>
      <c r="F161" s="20">
        <v>2520</v>
      </c>
      <c r="G161" s="20">
        <v>2520</v>
      </c>
      <c r="H161" s="20">
        <v>2520</v>
      </c>
      <c r="I161" s="20">
        <v>2520</v>
      </c>
      <c r="J161" s="20">
        <v>2520</v>
      </c>
      <c r="K161" s="20">
        <v>2520</v>
      </c>
      <c r="L161" s="20">
        <v>2520</v>
      </c>
      <c r="M161" s="20">
        <v>2520</v>
      </c>
      <c r="N161" s="20">
        <v>2520</v>
      </c>
      <c r="O161" s="20">
        <v>2520</v>
      </c>
    </row>
    <row r="162" spans="1:15">
      <c r="A162" s="17">
        <v>364</v>
      </c>
      <c r="B162" s="21" t="s">
        <v>172</v>
      </c>
      <c r="C162" s="19">
        <f t="shared" si="34"/>
        <v>0</v>
      </c>
      <c r="D162" s="20">
        <v>0</v>
      </c>
      <c r="E162" s="20">
        <v>0</v>
      </c>
      <c r="F162" s="20">
        <v>0</v>
      </c>
      <c r="G162" s="20">
        <v>0</v>
      </c>
      <c r="H162" s="20">
        <v>0</v>
      </c>
      <c r="I162" s="20">
        <v>0</v>
      </c>
      <c r="J162" s="20">
        <v>0</v>
      </c>
      <c r="K162" s="20">
        <v>0</v>
      </c>
      <c r="L162" s="20">
        <v>0</v>
      </c>
      <c r="M162" s="20">
        <v>0</v>
      </c>
      <c r="N162" s="20">
        <v>0</v>
      </c>
      <c r="O162" s="20">
        <v>0</v>
      </c>
    </row>
    <row r="163" spans="1:15">
      <c r="A163" s="17">
        <v>365</v>
      </c>
      <c r="B163" s="21" t="s">
        <v>173</v>
      </c>
      <c r="C163" s="19">
        <f t="shared" si="34"/>
        <v>105000</v>
      </c>
      <c r="D163" s="20">
        <v>0</v>
      </c>
      <c r="E163" s="20">
        <v>0</v>
      </c>
      <c r="F163" s="20">
        <v>0</v>
      </c>
      <c r="G163" s="20">
        <v>0</v>
      </c>
      <c r="H163" s="20">
        <v>0</v>
      </c>
      <c r="I163" s="20">
        <v>0</v>
      </c>
      <c r="J163" s="20">
        <v>0</v>
      </c>
      <c r="K163" s="20">
        <v>73500</v>
      </c>
      <c r="L163" s="20">
        <v>31500</v>
      </c>
      <c r="M163" s="20">
        <v>0</v>
      </c>
      <c r="N163" s="20">
        <v>0</v>
      </c>
      <c r="O163" s="20">
        <v>0</v>
      </c>
    </row>
    <row r="164" spans="1:15" ht="20.399999999999999">
      <c r="A164" s="17">
        <v>366</v>
      </c>
      <c r="B164" s="21" t="s">
        <v>174</v>
      </c>
      <c r="C164" s="19">
        <f t="shared" si="34"/>
        <v>32722</v>
      </c>
      <c r="D164" s="20">
        <v>1624</v>
      </c>
      <c r="E164" s="20">
        <v>2134</v>
      </c>
      <c r="F164" s="20">
        <v>2202</v>
      </c>
      <c r="G164" s="20">
        <v>2925</v>
      </c>
      <c r="H164" s="20">
        <v>2891</v>
      </c>
      <c r="I164" s="20">
        <v>2843</v>
      </c>
      <c r="J164" s="20">
        <v>2959</v>
      </c>
      <c r="K164" s="20">
        <v>2994</v>
      </c>
      <c r="L164" s="20">
        <v>3098</v>
      </c>
      <c r="M164" s="20">
        <v>3063</v>
      </c>
      <c r="N164" s="20">
        <v>3168</v>
      </c>
      <c r="O164" s="20">
        <v>2821</v>
      </c>
    </row>
    <row r="165" spans="1:15">
      <c r="A165" s="17">
        <v>369</v>
      </c>
      <c r="B165" s="21" t="s">
        <v>175</v>
      </c>
      <c r="C165" s="19">
        <f t="shared" si="34"/>
        <v>0</v>
      </c>
      <c r="D165" s="20">
        <v>0</v>
      </c>
      <c r="E165" s="20">
        <v>0</v>
      </c>
      <c r="F165" s="20">
        <v>0</v>
      </c>
      <c r="G165" s="20">
        <v>0</v>
      </c>
      <c r="H165" s="20">
        <v>0</v>
      </c>
      <c r="I165" s="20">
        <v>0</v>
      </c>
      <c r="J165" s="20">
        <v>0</v>
      </c>
      <c r="K165" s="20">
        <v>0</v>
      </c>
      <c r="L165" s="20">
        <v>0</v>
      </c>
      <c r="M165" s="20">
        <v>0</v>
      </c>
      <c r="N165" s="20">
        <v>0</v>
      </c>
      <c r="O165" s="22">
        <v>0</v>
      </c>
    </row>
    <row r="166" spans="1:15">
      <c r="A166" s="23">
        <v>3700</v>
      </c>
      <c r="B166" s="24" t="s">
        <v>176</v>
      </c>
      <c r="C166" s="14">
        <f>SUM(D166:O166)</f>
        <v>41010</v>
      </c>
      <c r="D166" s="25">
        <f>SUM(D167:D175)</f>
        <v>2000</v>
      </c>
      <c r="E166" s="25">
        <f t="shared" ref="E166:O166" si="35">SUM(E167:E175)</f>
        <v>2000</v>
      </c>
      <c r="F166" s="25">
        <f t="shared" si="35"/>
        <v>2000</v>
      </c>
      <c r="G166" s="25">
        <f t="shared" si="35"/>
        <v>2000</v>
      </c>
      <c r="H166" s="25">
        <f t="shared" si="35"/>
        <v>2000</v>
      </c>
      <c r="I166" s="25">
        <f t="shared" si="35"/>
        <v>2000</v>
      </c>
      <c r="J166" s="25">
        <f t="shared" si="35"/>
        <v>2000</v>
      </c>
      <c r="K166" s="25">
        <f t="shared" si="35"/>
        <v>13410</v>
      </c>
      <c r="L166" s="25">
        <f t="shared" si="35"/>
        <v>7600</v>
      </c>
      <c r="M166" s="25">
        <f t="shared" si="35"/>
        <v>2000</v>
      </c>
      <c r="N166" s="25">
        <f t="shared" si="35"/>
        <v>2000</v>
      </c>
      <c r="O166" s="26">
        <f t="shared" si="35"/>
        <v>2000</v>
      </c>
    </row>
    <row r="167" spans="1:15">
      <c r="A167" s="17">
        <v>371</v>
      </c>
      <c r="B167" s="21" t="s">
        <v>177</v>
      </c>
      <c r="C167" s="19">
        <f t="shared" ref="C167:C230" si="36">SUM(D167:O167)</f>
        <v>17010</v>
      </c>
      <c r="D167" s="20"/>
      <c r="E167" s="20"/>
      <c r="F167" s="20"/>
      <c r="G167" s="20"/>
      <c r="H167" s="20"/>
      <c r="I167" s="20"/>
      <c r="J167" s="20"/>
      <c r="K167" s="20">
        <v>11410</v>
      </c>
      <c r="L167" s="20">
        <v>5600</v>
      </c>
      <c r="M167" s="20">
        <v>0</v>
      </c>
      <c r="N167" s="20"/>
      <c r="O167" s="20"/>
    </row>
    <row r="168" spans="1:15">
      <c r="A168" s="17">
        <v>372</v>
      </c>
      <c r="B168" s="21" t="s">
        <v>178</v>
      </c>
      <c r="C168" s="19">
        <f t="shared" si="36"/>
        <v>0</v>
      </c>
      <c r="D168" s="20">
        <v>0</v>
      </c>
      <c r="E168" s="20">
        <v>0</v>
      </c>
      <c r="F168" s="20">
        <v>0</v>
      </c>
      <c r="G168" s="20">
        <v>0</v>
      </c>
      <c r="H168" s="20">
        <v>0</v>
      </c>
      <c r="I168" s="20">
        <v>0</v>
      </c>
      <c r="J168" s="20">
        <v>0</v>
      </c>
      <c r="K168" s="20">
        <v>0</v>
      </c>
      <c r="L168" s="20">
        <v>0</v>
      </c>
      <c r="M168" s="20">
        <v>0</v>
      </c>
      <c r="N168" s="20">
        <v>0</v>
      </c>
      <c r="O168" s="20">
        <v>0</v>
      </c>
    </row>
    <row r="169" spans="1:15">
      <c r="A169" s="17">
        <v>373</v>
      </c>
      <c r="B169" s="21" t="s">
        <v>179</v>
      </c>
      <c r="C169" s="19">
        <f t="shared" si="36"/>
        <v>0</v>
      </c>
      <c r="D169" s="20"/>
      <c r="E169" s="20"/>
      <c r="F169" s="20"/>
      <c r="G169" s="20"/>
      <c r="H169" s="20"/>
      <c r="I169" s="20"/>
      <c r="J169" s="20"/>
      <c r="K169" s="20"/>
      <c r="L169" s="20"/>
      <c r="M169" s="20"/>
      <c r="N169" s="20"/>
      <c r="O169" s="22"/>
    </row>
    <row r="170" spans="1:15">
      <c r="A170" s="17">
        <v>374</v>
      </c>
      <c r="B170" s="21" t="s">
        <v>180</v>
      </c>
      <c r="C170" s="19">
        <f t="shared" si="36"/>
        <v>0</v>
      </c>
      <c r="D170" s="20"/>
      <c r="E170" s="20"/>
      <c r="F170" s="20"/>
      <c r="G170" s="20"/>
      <c r="H170" s="20"/>
      <c r="I170" s="20"/>
      <c r="J170" s="20"/>
      <c r="K170" s="20"/>
      <c r="L170" s="20"/>
      <c r="M170" s="20"/>
      <c r="N170" s="20"/>
      <c r="O170" s="20"/>
    </row>
    <row r="171" spans="1:15">
      <c r="A171" s="17">
        <v>375</v>
      </c>
      <c r="B171" s="21" t="s">
        <v>181</v>
      </c>
      <c r="C171" s="19">
        <f t="shared" si="36"/>
        <v>14400</v>
      </c>
      <c r="D171" s="20">
        <v>1200</v>
      </c>
      <c r="E171" s="20">
        <v>1200</v>
      </c>
      <c r="F171" s="20">
        <v>1200</v>
      </c>
      <c r="G171" s="20">
        <v>1200</v>
      </c>
      <c r="H171" s="20">
        <v>1200</v>
      </c>
      <c r="I171" s="20">
        <v>1200</v>
      </c>
      <c r="J171" s="20">
        <v>1200</v>
      </c>
      <c r="K171" s="20">
        <v>1200</v>
      </c>
      <c r="L171" s="20">
        <v>1200</v>
      </c>
      <c r="M171" s="20">
        <v>1200</v>
      </c>
      <c r="N171" s="20">
        <v>1200</v>
      </c>
      <c r="O171" s="20">
        <v>1200</v>
      </c>
    </row>
    <row r="172" spans="1:15">
      <c r="A172" s="17">
        <v>376</v>
      </c>
      <c r="B172" s="21" t="s">
        <v>182</v>
      </c>
      <c r="C172" s="19">
        <f t="shared" si="36"/>
        <v>0</v>
      </c>
      <c r="D172" s="20"/>
      <c r="E172" s="20"/>
      <c r="F172" s="20"/>
      <c r="G172" s="20"/>
      <c r="H172" s="20"/>
      <c r="I172" s="20"/>
      <c r="J172" s="20"/>
      <c r="K172" s="20"/>
      <c r="L172" s="20"/>
      <c r="M172" s="20"/>
      <c r="N172" s="20"/>
      <c r="O172" s="20"/>
    </row>
    <row r="173" spans="1:15">
      <c r="A173" s="17">
        <v>377</v>
      </c>
      <c r="B173" s="21" t="s">
        <v>183</v>
      </c>
      <c r="C173" s="19">
        <f t="shared" si="36"/>
        <v>0</v>
      </c>
      <c r="D173" s="20"/>
      <c r="E173" s="20"/>
      <c r="F173" s="20"/>
      <c r="G173" s="20"/>
      <c r="H173" s="20"/>
      <c r="I173" s="20"/>
      <c r="J173" s="20"/>
      <c r="K173" s="20"/>
      <c r="L173" s="20"/>
      <c r="M173" s="20"/>
      <c r="N173" s="20"/>
      <c r="O173" s="22"/>
    </row>
    <row r="174" spans="1:15">
      <c r="A174" s="17">
        <v>378</v>
      </c>
      <c r="B174" s="21" t="s">
        <v>184</v>
      </c>
      <c r="C174" s="19">
        <f t="shared" si="36"/>
        <v>0</v>
      </c>
      <c r="D174" s="20"/>
      <c r="E174" s="20"/>
      <c r="F174" s="20"/>
      <c r="G174" s="20"/>
      <c r="H174" s="20"/>
      <c r="I174" s="20"/>
      <c r="J174" s="20"/>
      <c r="K174" s="20"/>
      <c r="L174" s="20"/>
      <c r="M174" s="20"/>
      <c r="N174" s="20"/>
      <c r="O174" s="22"/>
    </row>
    <row r="175" spans="1:15">
      <c r="A175" s="17">
        <v>379</v>
      </c>
      <c r="B175" s="21" t="s">
        <v>185</v>
      </c>
      <c r="C175" s="19">
        <f t="shared" si="36"/>
        <v>9600</v>
      </c>
      <c r="D175" s="20">
        <v>800</v>
      </c>
      <c r="E175" s="20">
        <v>800</v>
      </c>
      <c r="F175" s="20">
        <v>800</v>
      </c>
      <c r="G175" s="20">
        <v>800</v>
      </c>
      <c r="H175" s="20">
        <v>800</v>
      </c>
      <c r="I175" s="20">
        <v>800</v>
      </c>
      <c r="J175" s="20">
        <v>800</v>
      </c>
      <c r="K175" s="20">
        <v>800</v>
      </c>
      <c r="L175" s="20">
        <v>800</v>
      </c>
      <c r="M175" s="20">
        <v>800</v>
      </c>
      <c r="N175" s="20">
        <v>800</v>
      </c>
      <c r="O175" s="20">
        <v>800</v>
      </c>
    </row>
    <row r="176" spans="1:15">
      <c r="A176" s="23">
        <v>3800</v>
      </c>
      <c r="B176" s="24" t="s">
        <v>186</v>
      </c>
      <c r="C176" s="14">
        <f t="shared" si="36"/>
        <v>1914014</v>
      </c>
      <c r="D176" s="25">
        <f>SUM(D177:D181)</f>
        <v>129424</v>
      </c>
      <c r="E176" s="25">
        <f t="shared" ref="E176:O176" si="37">SUM(E177:E181)</f>
        <v>64014</v>
      </c>
      <c r="F176" s="25">
        <f t="shared" si="37"/>
        <v>91960</v>
      </c>
      <c r="G176" s="25">
        <f t="shared" si="37"/>
        <v>166994</v>
      </c>
      <c r="H176" s="25">
        <f t="shared" si="37"/>
        <v>208669</v>
      </c>
      <c r="I176" s="25">
        <f t="shared" si="37"/>
        <v>144892</v>
      </c>
      <c r="J176" s="25">
        <f t="shared" si="37"/>
        <v>22233</v>
      </c>
      <c r="K176" s="25">
        <f t="shared" si="37"/>
        <v>84288</v>
      </c>
      <c r="L176" s="25">
        <f t="shared" si="37"/>
        <v>188100</v>
      </c>
      <c r="M176" s="25">
        <f t="shared" si="37"/>
        <v>418669</v>
      </c>
      <c r="N176" s="25">
        <f t="shared" si="37"/>
        <v>144879</v>
      </c>
      <c r="O176" s="26">
        <f t="shared" si="37"/>
        <v>249892</v>
      </c>
    </row>
    <row r="177" spans="1:15">
      <c r="A177" s="17">
        <v>381</v>
      </c>
      <c r="B177" s="21" t="s">
        <v>187</v>
      </c>
      <c r="C177" s="19">
        <f t="shared" si="36"/>
        <v>0</v>
      </c>
      <c r="D177" s="20"/>
      <c r="E177" s="20"/>
      <c r="F177" s="20"/>
      <c r="G177" s="20"/>
      <c r="H177" s="20"/>
      <c r="I177" s="20"/>
      <c r="J177" s="20"/>
      <c r="K177" s="20"/>
      <c r="L177" s="20"/>
      <c r="M177" s="20"/>
      <c r="N177" s="20"/>
      <c r="O177" s="20"/>
    </row>
    <row r="178" spans="1:15">
      <c r="A178" s="17">
        <v>382</v>
      </c>
      <c r="B178" s="21" t="s">
        <v>188</v>
      </c>
      <c r="C178" s="19">
        <f t="shared" si="36"/>
        <v>1914014</v>
      </c>
      <c r="D178" s="20">
        <v>129424</v>
      </c>
      <c r="E178" s="20">
        <v>64014</v>
      </c>
      <c r="F178" s="20">
        <v>91960</v>
      </c>
      <c r="G178" s="20">
        <v>166994</v>
      </c>
      <c r="H178" s="20">
        <v>208669</v>
      </c>
      <c r="I178" s="20">
        <v>144892</v>
      </c>
      <c r="J178" s="20">
        <v>22233</v>
      </c>
      <c r="K178" s="20">
        <v>84288</v>
      </c>
      <c r="L178" s="20">
        <v>188100</v>
      </c>
      <c r="M178" s="20">
        <v>418669</v>
      </c>
      <c r="N178" s="20">
        <v>144879</v>
      </c>
      <c r="O178" s="20">
        <v>249892</v>
      </c>
    </row>
    <row r="179" spans="1:15">
      <c r="A179" s="17">
        <v>383</v>
      </c>
      <c r="B179" s="21" t="s">
        <v>189</v>
      </c>
      <c r="C179" s="19">
        <f t="shared" si="36"/>
        <v>0</v>
      </c>
      <c r="D179" s="20"/>
      <c r="E179" s="20"/>
      <c r="F179" s="20"/>
      <c r="G179" s="20"/>
      <c r="H179" s="20"/>
      <c r="I179" s="20"/>
      <c r="J179" s="20"/>
      <c r="K179" s="20"/>
      <c r="L179" s="20"/>
      <c r="M179" s="20"/>
      <c r="N179" s="20"/>
      <c r="O179" s="20"/>
    </row>
    <row r="180" spans="1:15">
      <c r="A180" s="17">
        <v>384</v>
      </c>
      <c r="B180" s="21" t="s">
        <v>190</v>
      </c>
      <c r="C180" s="19">
        <f t="shared" si="36"/>
        <v>0</v>
      </c>
      <c r="D180" s="20"/>
      <c r="E180" s="20"/>
      <c r="F180" s="20"/>
      <c r="G180" s="20"/>
      <c r="H180" s="20"/>
      <c r="I180" s="20"/>
      <c r="J180" s="20"/>
      <c r="K180" s="20"/>
      <c r="L180" s="20"/>
      <c r="M180" s="20"/>
      <c r="N180" s="20"/>
      <c r="O180" s="20"/>
    </row>
    <row r="181" spans="1:15">
      <c r="A181" s="17">
        <v>385</v>
      </c>
      <c r="B181" s="21" t="s">
        <v>191</v>
      </c>
      <c r="C181" s="19">
        <f t="shared" si="36"/>
        <v>0</v>
      </c>
      <c r="D181" s="20"/>
      <c r="E181" s="20"/>
      <c r="F181" s="20"/>
      <c r="G181" s="20"/>
      <c r="H181" s="20"/>
      <c r="I181" s="20"/>
      <c r="J181" s="20"/>
      <c r="K181" s="20"/>
      <c r="L181" s="20"/>
      <c r="M181" s="20"/>
      <c r="N181" s="20"/>
      <c r="O181" s="20"/>
    </row>
    <row r="182" spans="1:15">
      <c r="A182" s="23">
        <v>3900</v>
      </c>
      <c r="B182" s="24" t="s">
        <v>192</v>
      </c>
      <c r="C182" s="14">
        <f t="shared" si="36"/>
        <v>8754921</v>
      </c>
      <c r="D182" s="25">
        <f>SUM(D183:D191)</f>
        <v>845979</v>
      </c>
      <c r="E182" s="25">
        <f t="shared" ref="E182:O182" si="38">SUM(E183:E191)</f>
        <v>703077</v>
      </c>
      <c r="F182" s="25">
        <f t="shared" si="38"/>
        <v>703077</v>
      </c>
      <c r="G182" s="25">
        <f t="shared" si="38"/>
        <v>761442</v>
      </c>
      <c r="H182" s="25">
        <f t="shared" si="38"/>
        <v>703077</v>
      </c>
      <c r="I182" s="25">
        <f t="shared" si="38"/>
        <v>703077</v>
      </c>
      <c r="J182" s="25">
        <f t="shared" si="38"/>
        <v>761442</v>
      </c>
      <c r="K182" s="25">
        <f t="shared" si="38"/>
        <v>703077</v>
      </c>
      <c r="L182" s="25">
        <f t="shared" si="38"/>
        <v>703077</v>
      </c>
      <c r="M182" s="25">
        <f t="shared" si="38"/>
        <v>761442</v>
      </c>
      <c r="N182" s="25">
        <f t="shared" si="38"/>
        <v>703077</v>
      </c>
      <c r="O182" s="26">
        <f t="shared" si="38"/>
        <v>703077</v>
      </c>
    </row>
    <row r="183" spans="1:15">
      <c r="A183" s="17">
        <v>391</v>
      </c>
      <c r="B183" s="21" t="s">
        <v>193</v>
      </c>
      <c r="C183" s="19">
        <f t="shared" si="36"/>
        <v>15000</v>
      </c>
      <c r="D183" s="20">
        <v>15000</v>
      </c>
      <c r="E183" s="20"/>
      <c r="F183" s="20">
        <v>0</v>
      </c>
      <c r="G183" s="20">
        <v>0</v>
      </c>
      <c r="H183" s="20">
        <v>0</v>
      </c>
      <c r="I183" s="20">
        <v>0</v>
      </c>
      <c r="J183" s="20">
        <v>0</v>
      </c>
      <c r="K183" s="20">
        <v>0</v>
      </c>
      <c r="L183" s="20">
        <v>0</v>
      </c>
      <c r="M183" s="20"/>
      <c r="N183" s="20">
        <v>0</v>
      </c>
      <c r="O183" s="20">
        <v>0</v>
      </c>
    </row>
    <row r="184" spans="1:15">
      <c r="A184" s="17">
        <v>392</v>
      </c>
      <c r="B184" s="21" t="s">
        <v>194</v>
      </c>
      <c r="C184" s="19">
        <f t="shared" si="36"/>
        <v>302995</v>
      </c>
      <c r="D184" s="20">
        <v>127900</v>
      </c>
      <c r="E184" s="20">
        <v>0</v>
      </c>
      <c r="F184" s="20">
        <v>0</v>
      </c>
      <c r="G184" s="20">
        <v>58365</v>
      </c>
      <c r="H184" s="20">
        <v>0</v>
      </c>
      <c r="I184" s="20"/>
      <c r="J184" s="20">
        <v>58365</v>
      </c>
      <c r="K184" s="20">
        <v>0</v>
      </c>
      <c r="L184" s="20">
        <v>0</v>
      </c>
      <c r="M184" s="20">
        <v>58365</v>
      </c>
      <c r="N184" s="20">
        <v>0</v>
      </c>
      <c r="O184" s="20">
        <v>0</v>
      </c>
    </row>
    <row r="185" spans="1:15">
      <c r="A185" s="17">
        <v>393</v>
      </c>
      <c r="B185" s="21" t="s">
        <v>195</v>
      </c>
      <c r="C185" s="19">
        <f t="shared" si="36"/>
        <v>0</v>
      </c>
      <c r="D185" s="20"/>
      <c r="E185" s="20"/>
      <c r="F185" s="20"/>
      <c r="G185" s="20"/>
      <c r="H185" s="20"/>
      <c r="I185" s="20"/>
      <c r="J185" s="20"/>
      <c r="K185" s="20"/>
      <c r="L185" s="20"/>
      <c r="M185" s="20"/>
      <c r="N185" s="20"/>
      <c r="O185" s="22"/>
    </row>
    <row r="186" spans="1:15">
      <c r="A186" s="17">
        <v>394</v>
      </c>
      <c r="B186" s="37" t="s">
        <v>196</v>
      </c>
      <c r="C186" s="19">
        <f t="shared" si="36"/>
        <v>8436926</v>
      </c>
      <c r="D186" s="20">
        <v>703079</v>
      </c>
      <c r="E186" s="20">
        <v>703077</v>
      </c>
      <c r="F186" s="20">
        <v>703077</v>
      </c>
      <c r="G186" s="20">
        <v>703077</v>
      </c>
      <c r="H186" s="20">
        <v>703077</v>
      </c>
      <c r="I186" s="20">
        <v>703077</v>
      </c>
      <c r="J186" s="20">
        <v>703077</v>
      </c>
      <c r="K186" s="20">
        <v>703077</v>
      </c>
      <c r="L186" s="20">
        <v>703077</v>
      </c>
      <c r="M186" s="20">
        <v>703077</v>
      </c>
      <c r="N186" s="20">
        <v>703077</v>
      </c>
      <c r="O186" s="20">
        <v>703077</v>
      </c>
    </row>
    <row r="187" spans="1:15">
      <c r="A187" s="17">
        <v>395</v>
      </c>
      <c r="B187" s="21" t="s">
        <v>197</v>
      </c>
      <c r="C187" s="19">
        <f t="shared" si="36"/>
        <v>0</v>
      </c>
      <c r="D187" s="20"/>
      <c r="E187" s="20"/>
      <c r="F187" s="20"/>
      <c r="G187" s="20"/>
      <c r="H187" s="20"/>
      <c r="I187" s="20"/>
      <c r="J187" s="20"/>
      <c r="K187" s="20"/>
      <c r="L187" s="20"/>
      <c r="M187" s="20"/>
      <c r="N187" s="20"/>
      <c r="O187" s="20"/>
    </row>
    <row r="188" spans="1:15">
      <c r="A188" s="17">
        <v>396</v>
      </c>
      <c r="B188" s="21" t="s">
        <v>198</v>
      </c>
      <c r="C188" s="19">
        <f t="shared" si="36"/>
        <v>0</v>
      </c>
      <c r="D188" s="20"/>
      <c r="E188" s="20"/>
      <c r="F188" s="20"/>
      <c r="G188" s="20"/>
      <c r="H188" s="20"/>
      <c r="I188" s="20"/>
      <c r="J188" s="20"/>
      <c r="K188" s="20"/>
      <c r="L188" s="20"/>
      <c r="M188" s="20"/>
      <c r="N188" s="20"/>
      <c r="O188" s="22"/>
    </row>
    <row r="189" spans="1:15">
      <c r="A189" s="17">
        <v>397</v>
      </c>
      <c r="B189" s="21" t="s">
        <v>199</v>
      </c>
      <c r="C189" s="19">
        <f t="shared" si="36"/>
        <v>0</v>
      </c>
      <c r="D189" s="20"/>
      <c r="E189" s="20"/>
      <c r="F189" s="20"/>
      <c r="G189" s="20"/>
      <c r="H189" s="20"/>
      <c r="I189" s="20"/>
      <c r="J189" s="20"/>
      <c r="K189" s="20"/>
      <c r="L189" s="20"/>
      <c r="M189" s="20"/>
      <c r="N189" s="20"/>
      <c r="O189" s="22"/>
    </row>
    <row r="190" spans="1:15">
      <c r="A190" s="17">
        <v>398</v>
      </c>
      <c r="B190" s="21" t="s">
        <v>200</v>
      </c>
      <c r="C190" s="19">
        <f t="shared" si="36"/>
        <v>0</v>
      </c>
      <c r="D190" s="20"/>
      <c r="E190" s="20"/>
      <c r="F190" s="20"/>
      <c r="G190" s="20"/>
      <c r="H190" s="20"/>
      <c r="I190" s="20"/>
      <c r="J190" s="20"/>
      <c r="K190" s="20"/>
      <c r="L190" s="20"/>
      <c r="M190" s="20"/>
      <c r="N190" s="20"/>
      <c r="O190" s="22"/>
    </row>
    <row r="191" spans="1:15">
      <c r="A191" s="17">
        <v>399</v>
      </c>
      <c r="B191" s="21" t="s">
        <v>201</v>
      </c>
      <c r="C191" s="19">
        <f t="shared" si="36"/>
        <v>0</v>
      </c>
      <c r="D191" s="20"/>
      <c r="E191" s="20"/>
      <c r="F191" s="20"/>
      <c r="G191" s="20"/>
      <c r="H191" s="20"/>
      <c r="I191" s="20"/>
      <c r="J191" s="20"/>
      <c r="K191" s="20"/>
      <c r="L191" s="20"/>
      <c r="M191" s="20"/>
      <c r="N191" s="20"/>
      <c r="O191" s="22"/>
    </row>
    <row r="192" spans="1:15">
      <c r="A192" s="32">
        <v>4000</v>
      </c>
      <c r="B192" s="33" t="s">
        <v>202</v>
      </c>
      <c r="C192" s="9">
        <f t="shared" si="36"/>
        <v>10473298</v>
      </c>
      <c r="D192" s="34">
        <f>D193+D203+D209+D219+D228+D232+D239+D241+D247</f>
        <v>871168</v>
      </c>
      <c r="E192" s="34">
        <f t="shared" ref="E192:O192" si="39">E193+E203+E209+E219+E228+E232+E239+E241+E247</f>
        <v>871168</v>
      </c>
      <c r="F192" s="34">
        <f t="shared" si="39"/>
        <v>871168</v>
      </c>
      <c r="G192" s="34">
        <f t="shared" si="39"/>
        <v>871168</v>
      </c>
      <c r="H192" s="34">
        <f t="shared" si="39"/>
        <v>871168</v>
      </c>
      <c r="I192" s="34">
        <f t="shared" si="39"/>
        <v>871168</v>
      </c>
      <c r="J192" s="34">
        <f t="shared" si="39"/>
        <v>871168</v>
      </c>
      <c r="K192" s="34">
        <f t="shared" si="39"/>
        <v>871168</v>
      </c>
      <c r="L192" s="34">
        <f t="shared" si="39"/>
        <v>871168</v>
      </c>
      <c r="M192" s="34">
        <f t="shared" si="39"/>
        <v>871168</v>
      </c>
      <c r="N192" s="34">
        <f t="shared" si="39"/>
        <v>871168</v>
      </c>
      <c r="O192" s="35">
        <f t="shared" si="39"/>
        <v>890450</v>
      </c>
    </row>
    <row r="193" spans="1:17">
      <c r="A193" s="31">
        <v>4100</v>
      </c>
      <c r="B193" s="38" t="s">
        <v>203</v>
      </c>
      <c r="C193" s="14">
        <f t="shared" si="36"/>
        <v>0</v>
      </c>
      <c r="D193" s="25">
        <f>SUM(D194:D202)</f>
        <v>0</v>
      </c>
      <c r="E193" s="25">
        <f t="shared" ref="E193:O193" si="40">SUM(E194:E202)</f>
        <v>0</v>
      </c>
      <c r="F193" s="25">
        <f t="shared" si="40"/>
        <v>0</v>
      </c>
      <c r="G193" s="25">
        <f t="shared" si="40"/>
        <v>0</v>
      </c>
      <c r="H193" s="25">
        <f t="shared" si="40"/>
        <v>0</v>
      </c>
      <c r="I193" s="25">
        <f t="shared" si="40"/>
        <v>0</v>
      </c>
      <c r="J193" s="25">
        <f t="shared" si="40"/>
        <v>0</v>
      </c>
      <c r="K193" s="25">
        <f t="shared" si="40"/>
        <v>0</v>
      </c>
      <c r="L193" s="25">
        <f t="shared" si="40"/>
        <v>0</v>
      </c>
      <c r="M193" s="25">
        <f t="shared" si="40"/>
        <v>0</v>
      </c>
      <c r="N193" s="25">
        <f t="shared" si="40"/>
        <v>0</v>
      </c>
      <c r="O193" s="26">
        <f t="shared" si="40"/>
        <v>0</v>
      </c>
    </row>
    <row r="194" spans="1:17">
      <c r="A194" s="17">
        <v>411</v>
      </c>
      <c r="B194" s="21" t="s">
        <v>204</v>
      </c>
      <c r="C194" s="19">
        <f t="shared" si="36"/>
        <v>0</v>
      </c>
      <c r="D194" s="39">
        <v>0</v>
      </c>
      <c r="E194" s="39">
        <v>0</v>
      </c>
      <c r="F194" s="39">
        <v>0</v>
      </c>
      <c r="G194" s="39">
        <v>0</v>
      </c>
      <c r="H194" s="39">
        <v>0</v>
      </c>
      <c r="I194" s="39">
        <v>0</v>
      </c>
      <c r="J194" s="39">
        <v>0</v>
      </c>
      <c r="K194" s="39">
        <v>0</v>
      </c>
      <c r="L194" s="39">
        <v>0</v>
      </c>
      <c r="M194" s="39">
        <v>0</v>
      </c>
      <c r="N194" s="39">
        <v>0</v>
      </c>
      <c r="O194" s="40">
        <v>0</v>
      </c>
    </row>
    <row r="195" spans="1:17">
      <c r="A195" s="17">
        <v>412</v>
      </c>
      <c r="B195" s="21" t="s">
        <v>205</v>
      </c>
      <c r="C195" s="19">
        <f t="shared" si="36"/>
        <v>0</v>
      </c>
      <c r="D195" s="39">
        <v>0</v>
      </c>
      <c r="E195" s="39">
        <v>0</v>
      </c>
      <c r="F195" s="39">
        <v>0</v>
      </c>
      <c r="G195" s="39">
        <v>0</v>
      </c>
      <c r="H195" s="39">
        <v>0</v>
      </c>
      <c r="I195" s="39">
        <v>0</v>
      </c>
      <c r="J195" s="39">
        <v>0</v>
      </c>
      <c r="K195" s="39">
        <v>0</v>
      </c>
      <c r="L195" s="39">
        <v>0</v>
      </c>
      <c r="M195" s="39">
        <v>0</v>
      </c>
      <c r="N195" s="39">
        <v>0</v>
      </c>
      <c r="O195" s="40">
        <v>0</v>
      </c>
    </row>
    <row r="196" spans="1:17">
      <c r="A196" s="17">
        <v>413</v>
      </c>
      <c r="B196" s="21" t="s">
        <v>206</v>
      </c>
      <c r="C196" s="19">
        <f t="shared" si="36"/>
        <v>0</v>
      </c>
      <c r="D196" s="39">
        <v>0</v>
      </c>
      <c r="E196" s="39">
        <v>0</v>
      </c>
      <c r="F196" s="39">
        <v>0</v>
      </c>
      <c r="G196" s="39">
        <v>0</v>
      </c>
      <c r="H196" s="39">
        <v>0</v>
      </c>
      <c r="I196" s="39">
        <v>0</v>
      </c>
      <c r="J196" s="39">
        <v>0</v>
      </c>
      <c r="K196" s="39">
        <v>0</v>
      </c>
      <c r="L196" s="39">
        <v>0</v>
      </c>
      <c r="M196" s="39">
        <v>0</v>
      </c>
      <c r="N196" s="39">
        <v>0</v>
      </c>
      <c r="O196" s="40">
        <v>0</v>
      </c>
    </row>
    <row r="197" spans="1:17">
      <c r="A197" s="17">
        <v>414</v>
      </c>
      <c r="B197" s="21" t="s">
        <v>207</v>
      </c>
      <c r="C197" s="19">
        <f t="shared" si="36"/>
        <v>0</v>
      </c>
      <c r="D197" s="39">
        <v>0</v>
      </c>
      <c r="E197" s="39">
        <v>0</v>
      </c>
      <c r="F197" s="39">
        <v>0</v>
      </c>
      <c r="G197" s="39">
        <v>0</v>
      </c>
      <c r="H197" s="39">
        <v>0</v>
      </c>
      <c r="I197" s="39">
        <v>0</v>
      </c>
      <c r="J197" s="39">
        <v>0</v>
      </c>
      <c r="K197" s="39">
        <v>0</v>
      </c>
      <c r="L197" s="39">
        <v>0</v>
      </c>
      <c r="M197" s="39">
        <v>0</v>
      </c>
      <c r="N197" s="39">
        <v>0</v>
      </c>
      <c r="O197" s="40">
        <v>0</v>
      </c>
    </row>
    <row r="198" spans="1:17" ht="20.399999999999999">
      <c r="A198" s="17">
        <v>415</v>
      </c>
      <c r="B198" s="21" t="s">
        <v>208</v>
      </c>
      <c r="C198" s="19">
        <f t="shared" si="36"/>
        <v>0</v>
      </c>
      <c r="D198" s="39">
        <v>0</v>
      </c>
      <c r="E198" s="39">
        <v>0</v>
      </c>
      <c r="F198" s="39">
        <v>0</v>
      </c>
      <c r="G198" s="39">
        <v>0</v>
      </c>
      <c r="H198" s="39">
        <v>0</v>
      </c>
      <c r="I198" s="39">
        <v>0</v>
      </c>
      <c r="J198" s="39">
        <v>0</v>
      </c>
      <c r="K198" s="39">
        <v>0</v>
      </c>
      <c r="L198" s="39">
        <v>0</v>
      </c>
      <c r="M198" s="39">
        <v>0</v>
      </c>
      <c r="N198" s="39">
        <v>0</v>
      </c>
      <c r="O198" s="40">
        <v>0</v>
      </c>
    </row>
    <row r="199" spans="1:17" ht="20.399999999999999">
      <c r="A199" s="17">
        <v>416</v>
      </c>
      <c r="B199" s="21" t="s">
        <v>209</v>
      </c>
      <c r="C199" s="19">
        <f t="shared" si="36"/>
        <v>0</v>
      </c>
      <c r="D199" s="39">
        <v>0</v>
      </c>
      <c r="E199" s="39">
        <v>0</v>
      </c>
      <c r="F199" s="39">
        <v>0</v>
      </c>
      <c r="G199" s="39">
        <v>0</v>
      </c>
      <c r="H199" s="39">
        <v>0</v>
      </c>
      <c r="I199" s="39">
        <v>0</v>
      </c>
      <c r="J199" s="39">
        <v>0</v>
      </c>
      <c r="K199" s="39">
        <v>0</v>
      </c>
      <c r="L199" s="39">
        <v>0</v>
      </c>
      <c r="M199" s="39">
        <v>0</v>
      </c>
      <c r="N199" s="39">
        <v>0</v>
      </c>
      <c r="O199" s="40">
        <v>0</v>
      </c>
    </row>
    <row r="200" spans="1:17" ht="20.399999999999999">
      <c r="A200" s="17">
        <v>417</v>
      </c>
      <c r="B200" s="21" t="s">
        <v>210</v>
      </c>
      <c r="C200" s="19">
        <f t="shared" si="36"/>
        <v>0</v>
      </c>
      <c r="D200" s="39">
        <v>0</v>
      </c>
      <c r="E200" s="39">
        <v>0</v>
      </c>
      <c r="F200" s="39">
        <v>0</v>
      </c>
      <c r="G200" s="39">
        <v>0</v>
      </c>
      <c r="H200" s="39">
        <v>0</v>
      </c>
      <c r="I200" s="39">
        <v>0</v>
      </c>
      <c r="J200" s="39">
        <v>0</v>
      </c>
      <c r="K200" s="39">
        <v>0</v>
      </c>
      <c r="L200" s="39">
        <v>0</v>
      </c>
      <c r="M200" s="39">
        <v>0</v>
      </c>
      <c r="N200" s="39">
        <v>0</v>
      </c>
      <c r="O200" s="40">
        <v>0</v>
      </c>
    </row>
    <row r="201" spans="1:17" ht="20.399999999999999">
      <c r="A201" s="17">
        <v>418</v>
      </c>
      <c r="B201" s="21" t="s">
        <v>211</v>
      </c>
      <c r="C201" s="19">
        <f t="shared" si="36"/>
        <v>0</v>
      </c>
      <c r="D201" s="39">
        <v>0</v>
      </c>
      <c r="E201" s="39">
        <v>0</v>
      </c>
      <c r="F201" s="39">
        <v>0</v>
      </c>
      <c r="G201" s="39">
        <v>0</v>
      </c>
      <c r="H201" s="39">
        <v>0</v>
      </c>
      <c r="I201" s="39">
        <v>0</v>
      </c>
      <c r="J201" s="39">
        <v>0</v>
      </c>
      <c r="K201" s="39">
        <v>0</v>
      </c>
      <c r="L201" s="39">
        <v>0</v>
      </c>
      <c r="M201" s="39">
        <v>0</v>
      </c>
      <c r="N201" s="39">
        <v>0</v>
      </c>
      <c r="O201" s="40">
        <v>0</v>
      </c>
    </row>
    <row r="202" spans="1:17">
      <c r="A202" s="17">
        <v>419</v>
      </c>
      <c r="B202" s="21" t="s">
        <v>212</v>
      </c>
      <c r="C202" s="19">
        <f t="shared" si="36"/>
        <v>0</v>
      </c>
      <c r="D202" s="39">
        <v>0</v>
      </c>
      <c r="E202" s="39">
        <v>0</v>
      </c>
      <c r="F202" s="39">
        <v>0</v>
      </c>
      <c r="G202" s="39">
        <v>0</v>
      </c>
      <c r="H202" s="39">
        <v>0</v>
      </c>
      <c r="I202" s="39">
        <v>0</v>
      </c>
      <c r="J202" s="39">
        <v>0</v>
      </c>
      <c r="K202" s="39">
        <v>0</v>
      </c>
      <c r="L202" s="39">
        <v>0</v>
      </c>
      <c r="M202" s="39">
        <v>0</v>
      </c>
      <c r="N202" s="39">
        <v>0</v>
      </c>
      <c r="O202" s="40">
        <v>0</v>
      </c>
    </row>
    <row r="203" spans="1:17">
      <c r="A203" s="23">
        <v>4200</v>
      </c>
      <c r="B203" s="24" t="s">
        <v>213</v>
      </c>
      <c r="C203" s="14">
        <f t="shared" si="36"/>
        <v>3503064</v>
      </c>
      <c r="D203" s="25">
        <f>SUM(D204:D208)</f>
        <v>291922</v>
      </c>
      <c r="E203" s="25">
        <f t="shared" ref="E203:O203" si="41">SUM(E204:E208)</f>
        <v>291922</v>
      </c>
      <c r="F203" s="25">
        <f t="shared" si="41"/>
        <v>291922</v>
      </c>
      <c r="G203" s="25">
        <f t="shared" si="41"/>
        <v>291922</v>
      </c>
      <c r="H203" s="25">
        <f t="shared" si="41"/>
        <v>291922</v>
      </c>
      <c r="I203" s="25">
        <f t="shared" si="41"/>
        <v>291922</v>
      </c>
      <c r="J203" s="25">
        <f t="shared" si="41"/>
        <v>291922</v>
      </c>
      <c r="K203" s="25">
        <f t="shared" si="41"/>
        <v>291922</v>
      </c>
      <c r="L203" s="25">
        <f t="shared" si="41"/>
        <v>291922</v>
      </c>
      <c r="M203" s="25">
        <f t="shared" si="41"/>
        <v>291922</v>
      </c>
      <c r="N203" s="25">
        <f t="shared" si="41"/>
        <v>291922</v>
      </c>
      <c r="O203" s="26">
        <f t="shared" si="41"/>
        <v>291922</v>
      </c>
    </row>
    <row r="204" spans="1:17" s="151" customFormat="1" ht="20.399999999999999">
      <c r="A204" s="17">
        <v>421</v>
      </c>
      <c r="B204" s="21" t="s">
        <v>214</v>
      </c>
      <c r="C204" s="153">
        <f t="shared" si="36"/>
        <v>3503064</v>
      </c>
      <c r="D204" s="28">
        <v>291922</v>
      </c>
      <c r="E204" s="28">
        <v>291922</v>
      </c>
      <c r="F204" s="28">
        <v>291922</v>
      </c>
      <c r="G204" s="28">
        <v>291922</v>
      </c>
      <c r="H204" s="28">
        <v>291922</v>
      </c>
      <c r="I204" s="28">
        <v>291922</v>
      </c>
      <c r="J204" s="28">
        <v>291922</v>
      </c>
      <c r="K204" s="28">
        <v>291922</v>
      </c>
      <c r="L204" s="28">
        <v>291922</v>
      </c>
      <c r="M204" s="28">
        <v>291922</v>
      </c>
      <c r="N204" s="28">
        <v>291922</v>
      </c>
      <c r="O204" s="28">
        <v>291922</v>
      </c>
      <c r="Q204" s="155"/>
    </row>
    <row r="205" spans="1:17" ht="20.399999999999999">
      <c r="A205" s="17">
        <v>422</v>
      </c>
      <c r="B205" s="21" t="s">
        <v>215</v>
      </c>
      <c r="C205" s="19">
        <f t="shared" si="36"/>
        <v>0</v>
      </c>
      <c r="D205" s="20">
        <v>0</v>
      </c>
      <c r="E205" s="20">
        <v>0</v>
      </c>
      <c r="F205" s="20">
        <v>0</v>
      </c>
      <c r="G205" s="20">
        <v>0</v>
      </c>
      <c r="H205" s="20">
        <v>0</v>
      </c>
      <c r="I205" s="20">
        <v>0</v>
      </c>
      <c r="J205" s="20">
        <v>0</v>
      </c>
      <c r="K205" s="20">
        <v>0</v>
      </c>
      <c r="L205" s="20">
        <v>0</v>
      </c>
      <c r="M205" s="20">
        <v>0</v>
      </c>
      <c r="N205" s="20">
        <v>0</v>
      </c>
      <c r="O205" s="22">
        <v>0</v>
      </c>
    </row>
    <row r="206" spans="1:17" ht="20.399999999999999">
      <c r="A206" s="17">
        <v>423</v>
      </c>
      <c r="B206" s="21" t="s">
        <v>216</v>
      </c>
      <c r="C206" s="19">
        <f t="shared" si="36"/>
        <v>0</v>
      </c>
      <c r="D206" s="20">
        <v>0</v>
      </c>
      <c r="E206" s="20">
        <v>0</v>
      </c>
      <c r="F206" s="20">
        <v>0</v>
      </c>
      <c r="G206" s="20">
        <v>0</v>
      </c>
      <c r="H206" s="20">
        <v>0</v>
      </c>
      <c r="I206" s="20">
        <v>0</v>
      </c>
      <c r="J206" s="20">
        <v>0</v>
      </c>
      <c r="K206" s="20">
        <v>0</v>
      </c>
      <c r="L206" s="20">
        <v>0</v>
      </c>
      <c r="M206" s="20">
        <v>0</v>
      </c>
      <c r="N206" s="20">
        <v>0</v>
      </c>
      <c r="O206" s="22">
        <v>0</v>
      </c>
    </row>
    <row r="207" spans="1:17">
      <c r="A207" s="17">
        <v>424</v>
      </c>
      <c r="B207" s="21" t="s">
        <v>217</v>
      </c>
      <c r="C207" s="19">
        <f t="shared" si="36"/>
        <v>0</v>
      </c>
      <c r="D207" s="20">
        <v>0</v>
      </c>
      <c r="E207" s="20">
        <v>0</v>
      </c>
      <c r="F207" s="20">
        <v>0</v>
      </c>
      <c r="G207" s="20">
        <v>0</v>
      </c>
      <c r="H207" s="20">
        <v>0</v>
      </c>
      <c r="I207" s="20">
        <v>0</v>
      </c>
      <c r="J207" s="20">
        <v>0</v>
      </c>
      <c r="K207" s="20">
        <v>0</v>
      </c>
      <c r="L207" s="20">
        <v>0</v>
      </c>
      <c r="M207" s="20">
        <v>0</v>
      </c>
      <c r="N207" s="20">
        <v>0</v>
      </c>
      <c r="O207" s="22">
        <v>0</v>
      </c>
    </row>
    <row r="208" spans="1:17">
      <c r="A208" s="17">
        <v>425</v>
      </c>
      <c r="B208" s="21" t="s">
        <v>218</v>
      </c>
      <c r="C208" s="19">
        <f t="shared" si="36"/>
        <v>0</v>
      </c>
      <c r="D208" s="20">
        <v>0</v>
      </c>
      <c r="E208" s="20">
        <v>0</v>
      </c>
      <c r="F208" s="20">
        <v>0</v>
      </c>
      <c r="G208" s="20">
        <v>0</v>
      </c>
      <c r="H208" s="20">
        <v>0</v>
      </c>
      <c r="I208" s="20">
        <v>0</v>
      </c>
      <c r="J208" s="20">
        <v>0</v>
      </c>
      <c r="K208" s="20">
        <v>0</v>
      </c>
      <c r="L208" s="20">
        <v>0</v>
      </c>
      <c r="M208" s="20">
        <v>0</v>
      </c>
      <c r="N208" s="20">
        <v>0</v>
      </c>
      <c r="O208" s="22">
        <v>0</v>
      </c>
    </row>
    <row r="209" spans="1:15">
      <c r="A209" s="23">
        <v>4300</v>
      </c>
      <c r="B209" s="24" t="s">
        <v>219</v>
      </c>
      <c r="C209" s="14">
        <f t="shared" si="36"/>
        <v>0</v>
      </c>
      <c r="D209" s="25">
        <f>SUM(D210:D218)</f>
        <v>0</v>
      </c>
      <c r="E209" s="25">
        <f t="shared" ref="E209:O209" si="42">SUM(E210:E218)</f>
        <v>0</v>
      </c>
      <c r="F209" s="25">
        <f t="shared" si="42"/>
        <v>0</v>
      </c>
      <c r="G209" s="25">
        <f t="shared" si="42"/>
        <v>0</v>
      </c>
      <c r="H209" s="25">
        <f t="shared" si="42"/>
        <v>0</v>
      </c>
      <c r="I209" s="25">
        <f t="shared" si="42"/>
        <v>0</v>
      </c>
      <c r="J209" s="25">
        <f t="shared" si="42"/>
        <v>0</v>
      </c>
      <c r="K209" s="25">
        <f t="shared" si="42"/>
        <v>0</v>
      </c>
      <c r="L209" s="25">
        <f t="shared" si="42"/>
        <v>0</v>
      </c>
      <c r="M209" s="25">
        <f t="shared" si="42"/>
        <v>0</v>
      </c>
      <c r="N209" s="25">
        <f t="shared" si="42"/>
        <v>0</v>
      </c>
      <c r="O209" s="26">
        <f t="shared" si="42"/>
        <v>0</v>
      </c>
    </row>
    <row r="210" spans="1:15">
      <c r="A210" s="17">
        <v>431</v>
      </c>
      <c r="B210" s="21" t="s">
        <v>220</v>
      </c>
      <c r="C210" s="19">
        <f t="shared" si="36"/>
        <v>0</v>
      </c>
      <c r="D210" s="28">
        <v>0</v>
      </c>
      <c r="E210" s="28">
        <v>0</v>
      </c>
      <c r="F210" s="28">
        <v>0</v>
      </c>
      <c r="G210" s="28">
        <v>0</v>
      </c>
      <c r="H210" s="28">
        <v>0</v>
      </c>
      <c r="I210" s="28">
        <v>0</v>
      </c>
      <c r="J210" s="28">
        <v>0</v>
      </c>
      <c r="K210" s="28">
        <v>0</v>
      </c>
      <c r="L210" s="28">
        <v>0</v>
      </c>
      <c r="M210" s="28">
        <v>0</v>
      </c>
      <c r="N210" s="28">
        <v>0</v>
      </c>
      <c r="O210" s="29">
        <v>0</v>
      </c>
    </row>
    <row r="211" spans="1:15">
      <c r="A211" s="17">
        <v>432</v>
      </c>
      <c r="B211" s="21" t="s">
        <v>221</v>
      </c>
      <c r="C211" s="19">
        <f t="shared" si="36"/>
        <v>0</v>
      </c>
      <c r="D211" s="28">
        <v>0</v>
      </c>
      <c r="E211" s="28">
        <v>0</v>
      </c>
      <c r="F211" s="28">
        <v>0</v>
      </c>
      <c r="G211" s="28">
        <v>0</v>
      </c>
      <c r="H211" s="28">
        <v>0</v>
      </c>
      <c r="I211" s="28">
        <v>0</v>
      </c>
      <c r="J211" s="28">
        <v>0</v>
      </c>
      <c r="K211" s="28">
        <v>0</v>
      </c>
      <c r="L211" s="28">
        <v>0</v>
      </c>
      <c r="M211" s="28">
        <v>0</v>
      </c>
      <c r="N211" s="28">
        <v>0</v>
      </c>
      <c r="O211" s="29">
        <v>0</v>
      </c>
    </row>
    <row r="212" spans="1:15">
      <c r="A212" s="17">
        <v>433</v>
      </c>
      <c r="B212" s="21" t="s">
        <v>222</v>
      </c>
      <c r="C212" s="19">
        <f t="shared" si="36"/>
        <v>0</v>
      </c>
      <c r="D212" s="28">
        <v>0</v>
      </c>
      <c r="E212" s="28">
        <v>0</v>
      </c>
      <c r="F212" s="28">
        <v>0</v>
      </c>
      <c r="G212" s="28">
        <v>0</v>
      </c>
      <c r="H212" s="28">
        <v>0</v>
      </c>
      <c r="I212" s="28">
        <v>0</v>
      </c>
      <c r="J212" s="28">
        <v>0</v>
      </c>
      <c r="K212" s="28">
        <v>0</v>
      </c>
      <c r="L212" s="28">
        <v>0</v>
      </c>
      <c r="M212" s="28">
        <v>0</v>
      </c>
      <c r="N212" s="28">
        <v>0</v>
      </c>
      <c r="O212" s="29">
        <v>0</v>
      </c>
    </row>
    <row r="213" spans="1:15">
      <c r="A213" s="17">
        <v>434</v>
      </c>
      <c r="B213" s="21" t="s">
        <v>223</v>
      </c>
      <c r="C213" s="19">
        <f t="shared" si="36"/>
        <v>0</v>
      </c>
      <c r="D213" s="28">
        <v>0</v>
      </c>
      <c r="E213" s="28">
        <v>0</v>
      </c>
      <c r="F213" s="28">
        <v>0</v>
      </c>
      <c r="G213" s="28">
        <v>0</v>
      </c>
      <c r="H213" s="28">
        <v>0</v>
      </c>
      <c r="I213" s="28">
        <v>0</v>
      </c>
      <c r="J213" s="28">
        <v>0</v>
      </c>
      <c r="K213" s="28">
        <v>0</v>
      </c>
      <c r="L213" s="28">
        <v>0</v>
      </c>
      <c r="M213" s="28">
        <v>0</v>
      </c>
      <c r="N213" s="28">
        <v>0</v>
      </c>
      <c r="O213" s="29">
        <v>0</v>
      </c>
    </row>
    <row r="214" spans="1:15">
      <c r="A214" s="17">
        <v>435</v>
      </c>
      <c r="B214" s="21" t="s">
        <v>224</v>
      </c>
      <c r="C214" s="19">
        <f t="shared" si="36"/>
        <v>0</v>
      </c>
      <c r="D214" s="28">
        <v>0</v>
      </c>
      <c r="E214" s="28">
        <v>0</v>
      </c>
      <c r="F214" s="28">
        <v>0</v>
      </c>
      <c r="G214" s="28">
        <v>0</v>
      </c>
      <c r="H214" s="28">
        <v>0</v>
      </c>
      <c r="I214" s="28">
        <v>0</v>
      </c>
      <c r="J214" s="28">
        <v>0</v>
      </c>
      <c r="K214" s="28">
        <v>0</v>
      </c>
      <c r="L214" s="28">
        <v>0</v>
      </c>
      <c r="M214" s="28">
        <v>0</v>
      </c>
      <c r="N214" s="28">
        <v>0</v>
      </c>
      <c r="O214" s="29">
        <v>0</v>
      </c>
    </row>
    <row r="215" spans="1:15">
      <c r="A215" s="17">
        <v>436</v>
      </c>
      <c r="B215" s="21" t="s">
        <v>225</v>
      </c>
      <c r="C215" s="19">
        <f t="shared" si="36"/>
        <v>0</v>
      </c>
      <c r="D215" s="28">
        <v>0</v>
      </c>
      <c r="E215" s="28">
        <v>0</v>
      </c>
      <c r="F215" s="28">
        <v>0</v>
      </c>
      <c r="G215" s="28">
        <v>0</v>
      </c>
      <c r="H215" s="28">
        <v>0</v>
      </c>
      <c r="I215" s="28">
        <v>0</v>
      </c>
      <c r="J215" s="28">
        <v>0</v>
      </c>
      <c r="K215" s="28">
        <v>0</v>
      </c>
      <c r="L215" s="28">
        <v>0</v>
      </c>
      <c r="M215" s="28">
        <v>0</v>
      </c>
      <c r="N215" s="28">
        <v>0</v>
      </c>
      <c r="O215" s="29">
        <v>0</v>
      </c>
    </row>
    <row r="216" spans="1:15">
      <c r="A216" s="17">
        <v>437</v>
      </c>
      <c r="B216" s="21" t="s">
        <v>226</v>
      </c>
      <c r="C216" s="19">
        <f t="shared" si="36"/>
        <v>0</v>
      </c>
      <c r="D216" s="28">
        <v>0</v>
      </c>
      <c r="E216" s="28">
        <v>0</v>
      </c>
      <c r="F216" s="28">
        <v>0</v>
      </c>
      <c r="G216" s="28">
        <v>0</v>
      </c>
      <c r="H216" s="28">
        <v>0</v>
      </c>
      <c r="I216" s="28">
        <v>0</v>
      </c>
      <c r="J216" s="28">
        <v>0</v>
      </c>
      <c r="K216" s="28">
        <v>0</v>
      </c>
      <c r="L216" s="28">
        <v>0</v>
      </c>
      <c r="M216" s="28">
        <v>0</v>
      </c>
      <c r="N216" s="28">
        <v>0</v>
      </c>
      <c r="O216" s="29">
        <v>0</v>
      </c>
    </row>
    <row r="217" spans="1:15">
      <c r="A217" s="17">
        <v>438</v>
      </c>
      <c r="B217" s="21" t="s">
        <v>227</v>
      </c>
      <c r="C217" s="19">
        <f t="shared" si="36"/>
        <v>0</v>
      </c>
      <c r="D217" s="28">
        <v>0</v>
      </c>
      <c r="E217" s="28">
        <v>0</v>
      </c>
      <c r="F217" s="28">
        <v>0</v>
      </c>
      <c r="G217" s="28">
        <v>0</v>
      </c>
      <c r="H217" s="28">
        <v>0</v>
      </c>
      <c r="I217" s="28">
        <v>0</v>
      </c>
      <c r="J217" s="28">
        <v>0</v>
      </c>
      <c r="K217" s="28">
        <v>0</v>
      </c>
      <c r="L217" s="28">
        <v>0</v>
      </c>
      <c r="M217" s="28">
        <v>0</v>
      </c>
      <c r="N217" s="28">
        <v>0</v>
      </c>
      <c r="O217" s="29">
        <v>0</v>
      </c>
    </row>
    <row r="218" spans="1:15">
      <c r="A218" s="17">
        <v>439</v>
      </c>
      <c r="B218" s="21" t="s">
        <v>228</v>
      </c>
      <c r="C218" s="19">
        <f t="shared" si="36"/>
        <v>0</v>
      </c>
      <c r="D218" s="28">
        <v>0</v>
      </c>
      <c r="E218" s="28">
        <v>0</v>
      </c>
      <c r="F218" s="28">
        <v>0</v>
      </c>
      <c r="G218" s="28">
        <v>0</v>
      </c>
      <c r="H218" s="28">
        <v>0</v>
      </c>
      <c r="I218" s="28">
        <v>0</v>
      </c>
      <c r="J218" s="28">
        <v>0</v>
      </c>
      <c r="K218" s="28">
        <v>0</v>
      </c>
      <c r="L218" s="28">
        <v>0</v>
      </c>
      <c r="M218" s="28">
        <v>0</v>
      </c>
      <c r="N218" s="28">
        <v>0</v>
      </c>
      <c r="O218" s="29">
        <v>0</v>
      </c>
    </row>
    <row r="219" spans="1:15">
      <c r="A219" s="23">
        <v>4400</v>
      </c>
      <c r="B219" s="24" t="s">
        <v>229</v>
      </c>
      <c r="C219" s="14">
        <f t="shared" si="36"/>
        <v>6603876</v>
      </c>
      <c r="D219" s="25">
        <f>SUM(D220:D227)</f>
        <v>550323</v>
      </c>
      <c r="E219" s="25">
        <f t="shared" ref="E219:O219" si="43">SUM(E220:E227)</f>
        <v>550323</v>
      </c>
      <c r="F219" s="25">
        <f t="shared" si="43"/>
        <v>550323</v>
      </c>
      <c r="G219" s="25">
        <f t="shared" si="43"/>
        <v>550323</v>
      </c>
      <c r="H219" s="25">
        <f t="shared" si="43"/>
        <v>550323</v>
      </c>
      <c r="I219" s="25">
        <f t="shared" si="43"/>
        <v>550323</v>
      </c>
      <c r="J219" s="25">
        <f t="shared" si="43"/>
        <v>550323</v>
      </c>
      <c r="K219" s="25">
        <f t="shared" si="43"/>
        <v>550323</v>
      </c>
      <c r="L219" s="25">
        <f t="shared" si="43"/>
        <v>550323</v>
      </c>
      <c r="M219" s="25">
        <f t="shared" si="43"/>
        <v>550323</v>
      </c>
      <c r="N219" s="25">
        <f t="shared" si="43"/>
        <v>550323</v>
      </c>
      <c r="O219" s="26">
        <f t="shared" si="43"/>
        <v>550323</v>
      </c>
    </row>
    <row r="220" spans="1:15">
      <c r="A220" s="17">
        <v>441</v>
      </c>
      <c r="B220" s="21" t="s">
        <v>230</v>
      </c>
      <c r="C220" s="19">
        <f t="shared" si="36"/>
        <v>3141288</v>
      </c>
      <c r="D220" s="28">
        <v>261774</v>
      </c>
      <c r="E220" s="28">
        <v>261774</v>
      </c>
      <c r="F220" s="28">
        <v>261774</v>
      </c>
      <c r="G220" s="28">
        <v>261774</v>
      </c>
      <c r="H220" s="28">
        <v>261774</v>
      </c>
      <c r="I220" s="28">
        <v>261774</v>
      </c>
      <c r="J220" s="28">
        <v>261774</v>
      </c>
      <c r="K220" s="28">
        <v>261774</v>
      </c>
      <c r="L220" s="28">
        <v>261774</v>
      </c>
      <c r="M220" s="28">
        <v>261774</v>
      </c>
      <c r="N220" s="28">
        <v>261774</v>
      </c>
      <c r="O220" s="28">
        <v>261774</v>
      </c>
    </row>
    <row r="221" spans="1:15">
      <c r="A221" s="17">
        <v>442</v>
      </c>
      <c r="B221" s="21" t="s">
        <v>231</v>
      </c>
      <c r="C221" s="19">
        <f t="shared" si="36"/>
        <v>526848</v>
      </c>
      <c r="D221" s="20">
        <v>43904</v>
      </c>
      <c r="E221" s="20">
        <v>43904</v>
      </c>
      <c r="F221" s="20">
        <v>43904</v>
      </c>
      <c r="G221" s="20">
        <v>43904</v>
      </c>
      <c r="H221" s="20">
        <v>43904</v>
      </c>
      <c r="I221" s="20">
        <v>43904</v>
      </c>
      <c r="J221" s="20">
        <v>43904</v>
      </c>
      <c r="K221" s="20">
        <v>43904</v>
      </c>
      <c r="L221" s="20">
        <v>43904</v>
      </c>
      <c r="M221" s="20">
        <v>43904</v>
      </c>
      <c r="N221" s="20">
        <v>43904</v>
      </c>
      <c r="O221" s="20">
        <v>43904</v>
      </c>
    </row>
    <row r="222" spans="1:15">
      <c r="A222" s="17">
        <v>443</v>
      </c>
      <c r="B222" s="21" t="s">
        <v>232</v>
      </c>
      <c r="C222" s="19">
        <f>SUM(D222:O222)</f>
        <v>2654040</v>
      </c>
      <c r="D222" s="20">
        <v>221170</v>
      </c>
      <c r="E222" s="20">
        <v>221170</v>
      </c>
      <c r="F222" s="20">
        <v>221170</v>
      </c>
      <c r="G222" s="20">
        <v>221170</v>
      </c>
      <c r="H222" s="20">
        <v>221170</v>
      </c>
      <c r="I222" s="20">
        <v>221170</v>
      </c>
      <c r="J222" s="20">
        <v>221170</v>
      </c>
      <c r="K222" s="20">
        <v>221170</v>
      </c>
      <c r="L222" s="20">
        <v>221170</v>
      </c>
      <c r="M222" s="20">
        <v>221170</v>
      </c>
      <c r="N222" s="20">
        <v>221170</v>
      </c>
      <c r="O222" s="20">
        <v>221170</v>
      </c>
    </row>
    <row r="223" spans="1:15">
      <c r="A223" s="17">
        <v>444</v>
      </c>
      <c r="B223" s="21" t="s">
        <v>233</v>
      </c>
      <c r="C223" s="19">
        <f t="shared" si="36"/>
        <v>0</v>
      </c>
      <c r="D223" s="20"/>
      <c r="E223" s="20"/>
      <c r="F223" s="20"/>
      <c r="G223" s="20"/>
      <c r="H223" s="20"/>
      <c r="I223" s="20"/>
      <c r="J223" s="20"/>
      <c r="K223" s="20"/>
      <c r="L223" s="20"/>
      <c r="M223" s="20"/>
      <c r="N223" s="20"/>
      <c r="O223" s="20"/>
    </row>
    <row r="224" spans="1:15">
      <c r="A224" s="17">
        <v>445</v>
      </c>
      <c r="B224" s="21" t="s">
        <v>234</v>
      </c>
      <c r="C224" s="19">
        <f t="shared" si="36"/>
        <v>281700</v>
      </c>
      <c r="D224" s="20">
        <v>23475</v>
      </c>
      <c r="E224" s="20">
        <v>23475</v>
      </c>
      <c r="F224" s="20">
        <v>23475</v>
      </c>
      <c r="G224" s="20">
        <v>23475</v>
      </c>
      <c r="H224" s="20">
        <v>23475</v>
      </c>
      <c r="I224" s="20">
        <v>23475</v>
      </c>
      <c r="J224" s="20">
        <v>23475</v>
      </c>
      <c r="K224" s="20">
        <v>23475</v>
      </c>
      <c r="L224" s="20">
        <v>23475</v>
      </c>
      <c r="M224" s="20">
        <v>23475</v>
      </c>
      <c r="N224" s="20">
        <v>23475</v>
      </c>
      <c r="O224" s="20">
        <v>23475</v>
      </c>
    </row>
    <row r="225" spans="1:15">
      <c r="A225" s="17">
        <v>446</v>
      </c>
      <c r="B225" s="21" t="s">
        <v>235</v>
      </c>
      <c r="C225" s="19">
        <f t="shared" si="36"/>
        <v>0</v>
      </c>
      <c r="D225" s="20"/>
      <c r="E225" s="20"/>
      <c r="F225" s="20"/>
      <c r="G225" s="20"/>
      <c r="H225" s="20"/>
      <c r="I225" s="20"/>
      <c r="J225" s="20"/>
      <c r="K225" s="20"/>
      <c r="L225" s="20"/>
      <c r="M225" s="20"/>
      <c r="N225" s="20"/>
      <c r="O225" s="22"/>
    </row>
    <row r="226" spans="1:15">
      <c r="A226" s="17">
        <v>447</v>
      </c>
      <c r="B226" s="21" t="s">
        <v>236</v>
      </c>
      <c r="C226" s="19">
        <f t="shared" si="36"/>
        <v>0</v>
      </c>
      <c r="D226" s="20"/>
      <c r="E226" s="20"/>
      <c r="F226" s="20"/>
      <c r="G226" s="20"/>
      <c r="H226" s="20"/>
      <c r="I226" s="20"/>
      <c r="J226" s="20"/>
      <c r="K226" s="20"/>
      <c r="L226" s="20"/>
      <c r="M226" s="20"/>
      <c r="N226" s="20"/>
      <c r="O226" s="22"/>
    </row>
    <row r="227" spans="1:15">
      <c r="A227" s="17">
        <v>448</v>
      </c>
      <c r="B227" s="21" t="s">
        <v>237</v>
      </c>
      <c r="C227" s="19">
        <f t="shared" si="36"/>
        <v>0</v>
      </c>
      <c r="D227" s="20"/>
      <c r="E227" s="20"/>
      <c r="F227" s="20"/>
      <c r="G227" s="20"/>
      <c r="H227" s="20"/>
      <c r="I227" s="20"/>
      <c r="J227" s="20"/>
      <c r="K227" s="20"/>
      <c r="L227" s="20"/>
      <c r="M227" s="20"/>
      <c r="N227" s="20"/>
      <c r="O227" s="20"/>
    </row>
    <row r="228" spans="1:15">
      <c r="A228" s="23">
        <v>4500</v>
      </c>
      <c r="B228" s="24" t="s">
        <v>238</v>
      </c>
      <c r="C228" s="14">
        <f t="shared" si="36"/>
        <v>366358</v>
      </c>
      <c r="D228" s="25">
        <f>SUM(D229:D231)</f>
        <v>28923</v>
      </c>
      <c r="E228" s="25">
        <f t="shared" ref="E228:O228" si="44">SUM(E229:E231)</f>
        <v>28923</v>
      </c>
      <c r="F228" s="25">
        <f t="shared" si="44"/>
        <v>28923</v>
      </c>
      <c r="G228" s="25">
        <f t="shared" si="44"/>
        <v>28923</v>
      </c>
      <c r="H228" s="25">
        <f t="shared" si="44"/>
        <v>28923</v>
      </c>
      <c r="I228" s="25">
        <f t="shared" si="44"/>
        <v>28923</v>
      </c>
      <c r="J228" s="25">
        <f t="shared" si="44"/>
        <v>28923</v>
      </c>
      <c r="K228" s="25">
        <f t="shared" si="44"/>
        <v>28923</v>
      </c>
      <c r="L228" s="25">
        <f t="shared" si="44"/>
        <v>28923</v>
      </c>
      <c r="M228" s="25">
        <f t="shared" si="44"/>
        <v>28923</v>
      </c>
      <c r="N228" s="25">
        <f t="shared" si="44"/>
        <v>28923</v>
      </c>
      <c r="O228" s="26">
        <f t="shared" si="44"/>
        <v>48205</v>
      </c>
    </row>
    <row r="229" spans="1:15">
      <c r="A229" s="17">
        <v>451</v>
      </c>
      <c r="B229" s="21" t="s">
        <v>239</v>
      </c>
      <c r="C229" s="19">
        <f t="shared" si="36"/>
        <v>366358</v>
      </c>
      <c r="D229" s="20">
        <v>28923</v>
      </c>
      <c r="E229" s="20">
        <v>28923</v>
      </c>
      <c r="F229" s="20">
        <v>28923</v>
      </c>
      <c r="G229" s="20">
        <v>28923</v>
      </c>
      <c r="H229" s="20">
        <v>28923</v>
      </c>
      <c r="I229" s="20">
        <v>28923</v>
      </c>
      <c r="J229" s="20">
        <v>28923</v>
      </c>
      <c r="K229" s="20">
        <v>28923</v>
      </c>
      <c r="L229" s="20">
        <v>28923</v>
      </c>
      <c r="M229" s="20">
        <v>28923</v>
      </c>
      <c r="N229" s="20">
        <v>28923</v>
      </c>
      <c r="O229" s="20">
        <v>48205</v>
      </c>
    </row>
    <row r="230" spans="1:15">
      <c r="A230" s="17">
        <v>452</v>
      </c>
      <c r="B230" s="21" t="s">
        <v>240</v>
      </c>
      <c r="C230" s="19">
        <f t="shared" si="36"/>
        <v>0</v>
      </c>
      <c r="D230" s="20"/>
      <c r="E230" s="20"/>
      <c r="F230" s="20"/>
      <c r="G230" s="20"/>
      <c r="H230" s="20"/>
      <c r="I230" s="20"/>
      <c r="J230" s="20"/>
      <c r="K230" s="20"/>
      <c r="L230" s="20"/>
      <c r="M230" s="20"/>
      <c r="N230" s="20"/>
      <c r="O230" s="22"/>
    </row>
    <row r="231" spans="1:15">
      <c r="A231" s="17">
        <v>459</v>
      </c>
      <c r="B231" s="21" t="s">
        <v>241</v>
      </c>
      <c r="C231" s="19">
        <f t="shared" ref="C231:C273" si="45">SUM(D231:O231)</f>
        <v>0</v>
      </c>
      <c r="D231" s="20"/>
      <c r="E231" s="20"/>
      <c r="F231" s="20"/>
      <c r="G231" s="20"/>
      <c r="H231" s="20"/>
      <c r="I231" s="20"/>
      <c r="J231" s="20"/>
      <c r="K231" s="20"/>
      <c r="L231" s="20"/>
      <c r="M231" s="20"/>
      <c r="N231" s="20"/>
      <c r="O231" s="22"/>
    </row>
    <row r="232" spans="1:15">
      <c r="A232" s="23">
        <v>4600</v>
      </c>
      <c r="B232" s="30" t="s">
        <v>242</v>
      </c>
      <c r="C232" s="14">
        <f t="shared" si="45"/>
        <v>0</v>
      </c>
      <c r="D232" s="25">
        <f>SUM(D233:D238)</f>
        <v>0</v>
      </c>
      <c r="E232" s="25">
        <f t="shared" ref="E232:O232" si="46">SUM(E233:E238)</f>
        <v>0</v>
      </c>
      <c r="F232" s="25">
        <f t="shared" si="46"/>
        <v>0</v>
      </c>
      <c r="G232" s="25">
        <f t="shared" si="46"/>
        <v>0</v>
      </c>
      <c r="H232" s="25">
        <f t="shared" si="46"/>
        <v>0</v>
      </c>
      <c r="I232" s="25">
        <f t="shared" si="46"/>
        <v>0</v>
      </c>
      <c r="J232" s="25">
        <f t="shared" si="46"/>
        <v>0</v>
      </c>
      <c r="K232" s="25">
        <f t="shared" si="46"/>
        <v>0</v>
      </c>
      <c r="L232" s="25">
        <f t="shared" si="46"/>
        <v>0</v>
      </c>
      <c r="M232" s="25">
        <f t="shared" si="46"/>
        <v>0</v>
      </c>
      <c r="N232" s="25">
        <f t="shared" si="46"/>
        <v>0</v>
      </c>
      <c r="O232" s="26">
        <f t="shared" si="46"/>
        <v>0</v>
      </c>
    </row>
    <row r="233" spans="1:15">
      <c r="A233" s="17">
        <v>461</v>
      </c>
      <c r="B233" s="21" t="s">
        <v>243</v>
      </c>
      <c r="C233" s="19">
        <f t="shared" si="45"/>
        <v>0</v>
      </c>
      <c r="D233" s="20">
        <v>0</v>
      </c>
      <c r="E233" s="20">
        <v>0</v>
      </c>
      <c r="F233" s="20">
        <v>0</v>
      </c>
      <c r="G233" s="20">
        <v>0</v>
      </c>
      <c r="H233" s="20">
        <v>0</v>
      </c>
      <c r="I233" s="20">
        <v>0</v>
      </c>
      <c r="J233" s="20">
        <v>0</v>
      </c>
      <c r="K233" s="20">
        <v>0</v>
      </c>
      <c r="L233" s="20">
        <v>0</v>
      </c>
      <c r="M233" s="20">
        <v>0</v>
      </c>
      <c r="N233" s="20">
        <v>0</v>
      </c>
      <c r="O233" s="22">
        <v>0</v>
      </c>
    </row>
    <row r="234" spans="1:15">
      <c r="A234" s="17">
        <v>462</v>
      </c>
      <c r="B234" s="21" t="s">
        <v>244</v>
      </c>
      <c r="C234" s="19">
        <f t="shared" si="45"/>
        <v>0</v>
      </c>
      <c r="D234" s="20">
        <v>0</v>
      </c>
      <c r="E234" s="20">
        <v>0</v>
      </c>
      <c r="F234" s="20">
        <v>0</v>
      </c>
      <c r="G234" s="20">
        <v>0</v>
      </c>
      <c r="H234" s="20">
        <v>0</v>
      </c>
      <c r="I234" s="20">
        <v>0</v>
      </c>
      <c r="J234" s="20">
        <v>0</v>
      </c>
      <c r="K234" s="20">
        <v>0</v>
      </c>
      <c r="L234" s="20">
        <v>0</v>
      </c>
      <c r="M234" s="20">
        <v>0</v>
      </c>
      <c r="N234" s="20">
        <v>0</v>
      </c>
      <c r="O234" s="22">
        <v>0</v>
      </c>
    </row>
    <row r="235" spans="1:15">
      <c r="A235" s="17">
        <v>463</v>
      </c>
      <c r="B235" s="21" t="s">
        <v>245</v>
      </c>
      <c r="C235" s="19">
        <f t="shared" si="45"/>
        <v>0</v>
      </c>
      <c r="D235" s="20">
        <v>0</v>
      </c>
      <c r="E235" s="20">
        <v>0</v>
      </c>
      <c r="F235" s="20">
        <v>0</v>
      </c>
      <c r="G235" s="20">
        <v>0</v>
      </c>
      <c r="H235" s="20">
        <v>0</v>
      </c>
      <c r="I235" s="20">
        <v>0</v>
      </c>
      <c r="J235" s="20">
        <v>0</v>
      </c>
      <c r="K235" s="20">
        <v>0</v>
      </c>
      <c r="L235" s="20">
        <v>0</v>
      </c>
      <c r="M235" s="20">
        <v>0</v>
      </c>
      <c r="N235" s="20">
        <v>0</v>
      </c>
      <c r="O235" s="22">
        <v>0</v>
      </c>
    </row>
    <row r="236" spans="1:15" ht="20.399999999999999">
      <c r="A236" s="17">
        <v>464</v>
      </c>
      <c r="B236" s="21" t="s">
        <v>246</v>
      </c>
      <c r="C236" s="19">
        <f t="shared" si="45"/>
        <v>0</v>
      </c>
      <c r="D236" s="20">
        <v>0</v>
      </c>
      <c r="E236" s="20">
        <v>0</v>
      </c>
      <c r="F236" s="20">
        <v>0</v>
      </c>
      <c r="G236" s="20">
        <v>0</v>
      </c>
      <c r="H236" s="20">
        <v>0</v>
      </c>
      <c r="I236" s="20">
        <v>0</v>
      </c>
      <c r="J236" s="20">
        <v>0</v>
      </c>
      <c r="K236" s="20">
        <v>0</v>
      </c>
      <c r="L236" s="20">
        <v>0</v>
      </c>
      <c r="M236" s="20">
        <v>0</v>
      </c>
      <c r="N236" s="20">
        <v>0</v>
      </c>
      <c r="O236" s="22">
        <v>0</v>
      </c>
    </row>
    <row r="237" spans="1:15" ht="20.399999999999999">
      <c r="A237" s="17">
        <v>465</v>
      </c>
      <c r="B237" s="21" t="s">
        <v>247</v>
      </c>
      <c r="C237" s="19">
        <f t="shared" si="45"/>
        <v>0</v>
      </c>
      <c r="D237" s="20">
        <v>0</v>
      </c>
      <c r="E237" s="20">
        <v>0</v>
      </c>
      <c r="F237" s="20">
        <v>0</v>
      </c>
      <c r="G237" s="20">
        <v>0</v>
      </c>
      <c r="H237" s="20">
        <v>0</v>
      </c>
      <c r="I237" s="20">
        <v>0</v>
      </c>
      <c r="J237" s="20">
        <v>0</v>
      </c>
      <c r="K237" s="20">
        <v>0</v>
      </c>
      <c r="L237" s="20">
        <v>0</v>
      </c>
      <c r="M237" s="20">
        <v>0</v>
      </c>
      <c r="N237" s="20">
        <v>0</v>
      </c>
      <c r="O237" s="22">
        <v>0</v>
      </c>
    </row>
    <row r="238" spans="1:15">
      <c r="A238" s="17">
        <v>466</v>
      </c>
      <c r="B238" s="21" t="s">
        <v>248</v>
      </c>
      <c r="C238" s="19">
        <f t="shared" si="45"/>
        <v>0</v>
      </c>
      <c r="D238" s="20">
        <v>0</v>
      </c>
      <c r="E238" s="20">
        <v>0</v>
      </c>
      <c r="F238" s="20">
        <v>0</v>
      </c>
      <c r="G238" s="20">
        <v>0</v>
      </c>
      <c r="H238" s="20">
        <v>0</v>
      </c>
      <c r="I238" s="20">
        <v>0</v>
      </c>
      <c r="J238" s="20">
        <v>0</v>
      </c>
      <c r="K238" s="20">
        <v>0</v>
      </c>
      <c r="L238" s="20">
        <v>0</v>
      </c>
      <c r="M238" s="20">
        <v>0</v>
      </c>
      <c r="N238" s="20">
        <v>0</v>
      </c>
      <c r="O238" s="22">
        <v>0</v>
      </c>
    </row>
    <row r="239" spans="1:15">
      <c r="A239" s="23">
        <v>4700</v>
      </c>
      <c r="B239" s="24" t="s">
        <v>249</v>
      </c>
      <c r="C239" s="41">
        <f t="shared" si="45"/>
        <v>0</v>
      </c>
      <c r="D239" s="42">
        <f t="shared" ref="D239:O239" si="47">SUM(D240)</f>
        <v>0</v>
      </c>
      <c r="E239" s="42">
        <f t="shared" si="47"/>
        <v>0</v>
      </c>
      <c r="F239" s="42">
        <f t="shared" si="47"/>
        <v>0</v>
      </c>
      <c r="G239" s="42">
        <f t="shared" si="47"/>
        <v>0</v>
      </c>
      <c r="H239" s="42">
        <f t="shared" si="47"/>
        <v>0</v>
      </c>
      <c r="I239" s="42">
        <f t="shared" si="47"/>
        <v>0</v>
      </c>
      <c r="J239" s="42">
        <f t="shared" si="47"/>
        <v>0</v>
      </c>
      <c r="K239" s="42">
        <f t="shared" si="47"/>
        <v>0</v>
      </c>
      <c r="L239" s="42">
        <f t="shared" si="47"/>
        <v>0</v>
      </c>
      <c r="M239" s="42">
        <f t="shared" si="47"/>
        <v>0</v>
      </c>
      <c r="N239" s="42">
        <f t="shared" si="47"/>
        <v>0</v>
      </c>
      <c r="O239" s="43">
        <f t="shared" si="47"/>
        <v>0</v>
      </c>
    </row>
    <row r="240" spans="1:15">
      <c r="A240" s="17">
        <v>471</v>
      </c>
      <c r="B240" s="21" t="s">
        <v>250</v>
      </c>
      <c r="C240" s="19">
        <f t="shared" si="45"/>
        <v>0</v>
      </c>
      <c r="D240" s="39">
        <v>0</v>
      </c>
      <c r="E240" s="39">
        <v>0</v>
      </c>
      <c r="F240" s="39">
        <v>0</v>
      </c>
      <c r="G240" s="39">
        <v>0</v>
      </c>
      <c r="H240" s="39">
        <v>0</v>
      </c>
      <c r="I240" s="39">
        <v>0</v>
      </c>
      <c r="J240" s="39">
        <v>0</v>
      </c>
      <c r="K240" s="39">
        <v>0</v>
      </c>
      <c r="L240" s="39">
        <v>0</v>
      </c>
      <c r="M240" s="39">
        <v>0</v>
      </c>
      <c r="N240" s="39">
        <v>0</v>
      </c>
      <c r="O240" s="40">
        <v>0</v>
      </c>
    </row>
    <row r="241" spans="1:15">
      <c r="A241" s="23">
        <v>4800</v>
      </c>
      <c r="B241" s="24" t="s">
        <v>251</v>
      </c>
      <c r="C241" s="41">
        <f t="shared" si="45"/>
        <v>0</v>
      </c>
      <c r="D241" s="42">
        <f>SUM(D242:D246)</f>
        <v>0</v>
      </c>
      <c r="E241" s="42">
        <f t="shared" ref="E241:O241" si="48">SUM(E242:E246)</f>
        <v>0</v>
      </c>
      <c r="F241" s="42">
        <f t="shared" si="48"/>
        <v>0</v>
      </c>
      <c r="G241" s="42">
        <f t="shared" si="48"/>
        <v>0</v>
      </c>
      <c r="H241" s="42">
        <f t="shared" si="48"/>
        <v>0</v>
      </c>
      <c r="I241" s="42">
        <f t="shared" si="48"/>
        <v>0</v>
      </c>
      <c r="J241" s="42">
        <f t="shared" si="48"/>
        <v>0</v>
      </c>
      <c r="K241" s="42">
        <f t="shared" si="48"/>
        <v>0</v>
      </c>
      <c r="L241" s="42">
        <f t="shared" si="48"/>
        <v>0</v>
      </c>
      <c r="M241" s="42">
        <f t="shared" si="48"/>
        <v>0</v>
      </c>
      <c r="N241" s="42">
        <f t="shared" si="48"/>
        <v>0</v>
      </c>
      <c r="O241" s="43">
        <f t="shared" si="48"/>
        <v>0</v>
      </c>
    </row>
    <row r="242" spans="1:15">
      <c r="A242" s="17">
        <v>481</v>
      </c>
      <c r="B242" s="21" t="s">
        <v>252</v>
      </c>
      <c r="C242" s="19">
        <f t="shared" si="45"/>
        <v>0</v>
      </c>
      <c r="D242" s="20">
        <v>0</v>
      </c>
      <c r="E242" s="20">
        <v>0</v>
      </c>
      <c r="F242" s="20">
        <v>0</v>
      </c>
      <c r="G242" s="20">
        <v>0</v>
      </c>
      <c r="H242" s="20">
        <v>0</v>
      </c>
      <c r="I242" s="20">
        <v>0</v>
      </c>
      <c r="J242" s="20">
        <v>0</v>
      </c>
      <c r="K242" s="20">
        <v>0</v>
      </c>
      <c r="L242" s="20">
        <v>0</v>
      </c>
      <c r="M242" s="20">
        <v>0</v>
      </c>
      <c r="N242" s="20">
        <v>0</v>
      </c>
      <c r="O242" s="22">
        <v>0</v>
      </c>
    </row>
    <row r="243" spans="1:15">
      <c r="A243" s="17">
        <v>482</v>
      </c>
      <c r="B243" s="21" t="s">
        <v>253</v>
      </c>
      <c r="C243" s="19">
        <f>SUM(D243:O243)</f>
        <v>0</v>
      </c>
      <c r="D243" s="20">
        <v>0</v>
      </c>
      <c r="E243" s="20">
        <v>0</v>
      </c>
      <c r="F243" s="20">
        <v>0</v>
      </c>
      <c r="G243" s="20">
        <v>0</v>
      </c>
      <c r="H243" s="20">
        <v>0</v>
      </c>
      <c r="I243" s="20">
        <v>0</v>
      </c>
      <c r="J243" s="20">
        <v>0</v>
      </c>
      <c r="K243" s="20">
        <v>0</v>
      </c>
      <c r="L243" s="20">
        <v>0</v>
      </c>
      <c r="M243" s="20">
        <v>0</v>
      </c>
      <c r="N243" s="20">
        <v>0</v>
      </c>
      <c r="O243" s="22">
        <v>0</v>
      </c>
    </row>
    <row r="244" spans="1:15">
      <c r="A244" s="17">
        <v>483</v>
      </c>
      <c r="B244" s="21" t="s">
        <v>254</v>
      </c>
      <c r="C244" s="19">
        <f t="shared" si="45"/>
        <v>0</v>
      </c>
      <c r="D244" s="20">
        <v>0</v>
      </c>
      <c r="E244" s="20">
        <v>0</v>
      </c>
      <c r="F244" s="20">
        <v>0</v>
      </c>
      <c r="G244" s="20">
        <v>0</v>
      </c>
      <c r="H244" s="20">
        <v>0</v>
      </c>
      <c r="I244" s="20">
        <v>0</v>
      </c>
      <c r="J244" s="20">
        <v>0</v>
      </c>
      <c r="K244" s="20">
        <v>0</v>
      </c>
      <c r="L244" s="20">
        <v>0</v>
      </c>
      <c r="M244" s="20">
        <v>0</v>
      </c>
      <c r="N244" s="20">
        <v>0</v>
      </c>
      <c r="O244" s="22">
        <v>0</v>
      </c>
    </row>
    <row r="245" spans="1:15">
      <c r="A245" s="17">
        <v>484</v>
      </c>
      <c r="B245" s="21" t="s">
        <v>255</v>
      </c>
      <c r="C245" s="19">
        <f t="shared" si="45"/>
        <v>0</v>
      </c>
      <c r="D245" s="20">
        <v>0</v>
      </c>
      <c r="E245" s="20">
        <v>0</v>
      </c>
      <c r="F245" s="20">
        <v>0</v>
      </c>
      <c r="G245" s="20">
        <v>0</v>
      </c>
      <c r="H245" s="20">
        <v>0</v>
      </c>
      <c r="I245" s="20">
        <v>0</v>
      </c>
      <c r="J245" s="20">
        <v>0</v>
      </c>
      <c r="K245" s="20">
        <v>0</v>
      </c>
      <c r="L245" s="20">
        <v>0</v>
      </c>
      <c r="M245" s="20">
        <v>0</v>
      </c>
      <c r="N245" s="20">
        <v>0</v>
      </c>
      <c r="O245" s="22">
        <v>0</v>
      </c>
    </row>
    <row r="246" spans="1:15">
      <c r="A246" s="17">
        <v>485</v>
      </c>
      <c r="B246" s="21" t="s">
        <v>256</v>
      </c>
      <c r="C246" s="19">
        <f t="shared" si="45"/>
        <v>0</v>
      </c>
      <c r="D246" s="20">
        <v>0</v>
      </c>
      <c r="E246" s="20">
        <v>0</v>
      </c>
      <c r="F246" s="20">
        <v>0</v>
      </c>
      <c r="G246" s="20">
        <v>0</v>
      </c>
      <c r="H246" s="20">
        <v>0</v>
      </c>
      <c r="I246" s="20">
        <v>0</v>
      </c>
      <c r="J246" s="20">
        <v>0</v>
      </c>
      <c r="K246" s="20">
        <v>0</v>
      </c>
      <c r="L246" s="20">
        <v>0</v>
      </c>
      <c r="M246" s="20">
        <v>0</v>
      </c>
      <c r="N246" s="20">
        <v>0</v>
      </c>
      <c r="O246" s="22">
        <v>0</v>
      </c>
    </row>
    <row r="247" spans="1:15">
      <c r="A247" s="23">
        <v>4900</v>
      </c>
      <c r="B247" s="24" t="s">
        <v>257</v>
      </c>
      <c r="C247" s="14">
        <f t="shared" si="45"/>
        <v>0</v>
      </c>
      <c r="D247" s="25">
        <f>SUM(D248:D250)</f>
        <v>0</v>
      </c>
      <c r="E247" s="25">
        <f t="shared" ref="E247:O247" si="49">SUM(E248:E250)</f>
        <v>0</v>
      </c>
      <c r="F247" s="25">
        <f t="shared" si="49"/>
        <v>0</v>
      </c>
      <c r="G247" s="25">
        <f t="shared" si="49"/>
        <v>0</v>
      </c>
      <c r="H247" s="25">
        <f t="shared" si="49"/>
        <v>0</v>
      </c>
      <c r="I247" s="25">
        <f t="shared" si="49"/>
        <v>0</v>
      </c>
      <c r="J247" s="25">
        <f t="shared" si="49"/>
        <v>0</v>
      </c>
      <c r="K247" s="25">
        <f t="shared" si="49"/>
        <v>0</v>
      </c>
      <c r="L247" s="25">
        <f t="shared" si="49"/>
        <v>0</v>
      </c>
      <c r="M247" s="25">
        <f t="shared" si="49"/>
        <v>0</v>
      </c>
      <c r="N247" s="25">
        <f t="shared" si="49"/>
        <v>0</v>
      </c>
      <c r="O247" s="26">
        <f t="shared" si="49"/>
        <v>0</v>
      </c>
    </row>
    <row r="248" spans="1:15">
      <c r="A248" s="17">
        <v>491</v>
      </c>
      <c r="B248" s="21" t="s">
        <v>258</v>
      </c>
      <c r="C248" s="19">
        <f t="shared" si="45"/>
        <v>0</v>
      </c>
      <c r="D248" s="39">
        <v>0</v>
      </c>
      <c r="E248" s="39">
        <v>0</v>
      </c>
      <c r="F248" s="39">
        <v>0</v>
      </c>
      <c r="G248" s="39">
        <v>0</v>
      </c>
      <c r="H248" s="39">
        <v>0</v>
      </c>
      <c r="I248" s="39">
        <v>0</v>
      </c>
      <c r="J248" s="39">
        <v>0</v>
      </c>
      <c r="K248" s="39">
        <v>0</v>
      </c>
      <c r="L248" s="39">
        <v>0</v>
      </c>
      <c r="M248" s="39">
        <v>0</v>
      </c>
      <c r="N248" s="39">
        <v>0</v>
      </c>
      <c r="O248" s="40">
        <v>0</v>
      </c>
    </row>
    <row r="249" spans="1:15">
      <c r="A249" s="17">
        <v>492</v>
      </c>
      <c r="B249" s="21" t="s">
        <v>259</v>
      </c>
      <c r="C249" s="19">
        <f t="shared" si="45"/>
        <v>0</v>
      </c>
      <c r="D249" s="39">
        <v>0</v>
      </c>
      <c r="E249" s="39">
        <v>0</v>
      </c>
      <c r="F249" s="39">
        <v>0</v>
      </c>
      <c r="G249" s="39">
        <v>0</v>
      </c>
      <c r="H249" s="39">
        <v>0</v>
      </c>
      <c r="I249" s="39">
        <v>0</v>
      </c>
      <c r="J249" s="39">
        <v>0</v>
      </c>
      <c r="K249" s="39">
        <v>0</v>
      </c>
      <c r="L249" s="39">
        <v>0</v>
      </c>
      <c r="M249" s="39">
        <v>0</v>
      </c>
      <c r="N249" s="39">
        <v>0</v>
      </c>
      <c r="O249" s="40">
        <v>0</v>
      </c>
    </row>
    <row r="250" spans="1:15">
      <c r="A250" s="17">
        <v>493</v>
      </c>
      <c r="B250" s="21" t="s">
        <v>260</v>
      </c>
      <c r="C250" s="19">
        <f t="shared" si="45"/>
        <v>0</v>
      </c>
      <c r="D250" s="39">
        <v>0</v>
      </c>
      <c r="E250" s="39">
        <v>0</v>
      </c>
      <c r="F250" s="39">
        <v>0</v>
      </c>
      <c r="G250" s="39">
        <v>0</v>
      </c>
      <c r="H250" s="39">
        <v>0</v>
      </c>
      <c r="I250" s="39">
        <v>0</v>
      </c>
      <c r="J250" s="39">
        <v>0</v>
      </c>
      <c r="K250" s="39">
        <v>0</v>
      </c>
      <c r="L250" s="39">
        <v>0</v>
      </c>
      <c r="M250" s="39">
        <v>0</v>
      </c>
      <c r="N250" s="39">
        <v>0</v>
      </c>
      <c r="O250" s="40">
        <v>0</v>
      </c>
    </row>
    <row r="251" spans="1:15">
      <c r="A251" s="32">
        <v>5000</v>
      </c>
      <c r="B251" s="33" t="s">
        <v>261</v>
      </c>
      <c r="C251" s="9">
        <f t="shared" si="45"/>
        <v>932024</v>
      </c>
      <c r="D251" s="34">
        <f>D252+D259+D264+D267+D274+D276+D285+D295+D300</f>
        <v>163274</v>
      </c>
      <c r="E251" s="34">
        <f t="shared" ref="E251:O251" si="50">E252+E259+E264+E267+E274+E276+E285+E295+E300</f>
        <v>73604</v>
      </c>
      <c r="F251" s="34">
        <f t="shared" si="50"/>
        <v>103959</v>
      </c>
      <c r="G251" s="34">
        <f t="shared" si="50"/>
        <v>86335</v>
      </c>
      <c r="H251" s="34">
        <f t="shared" si="50"/>
        <v>58344</v>
      </c>
      <c r="I251" s="34">
        <f t="shared" si="50"/>
        <v>86921</v>
      </c>
      <c r="J251" s="34">
        <f t="shared" si="50"/>
        <v>34530</v>
      </c>
      <c r="K251" s="34">
        <f t="shared" si="50"/>
        <v>104781</v>
      </c>
      <c r="L251" s="34">
        <f t="shared" si="50"/>
        <v>48818</v>
      </c>
      <c r="M251" s="34">
        <f t="shared" si="50"/>
        <v>65487</v>
      </c>
      <c r="N251" s="34">
        <f t="shared" si="50"/>
        <v>36912</v>
      </c>
      <c r="O251" s="35">
        <f t="shared" si="50"/>
        <v>69059</v>
      </c>
    </row>
    <row r="252" spans="1:15">
      <c r="A252" s="44">
        <v>5100</v>
      </c>
      <c r="B252" s="24" t="s">
        <v>262</v>
      </c>
      <c r="C252" s="14">
        <f t="shared" si="45"/>
        <v>526307</v>
      </c>
      <c r="D252" s="25">
        <f>SUM(D253:D258)</f>
        <v>101216</v>
      </c>
      <c r="E252" s="25">
        <f t="shared" ref="E252:O252" si="51">SUM(E253:E258)</f>
        <v>18465</v>
      </c>
      <c r="F252" s="25">
        <f t="shared" si="51"/>
        <v>54773</v>
      </c>
      <c r="G252" s="25">
        <f t="shared" si="51"/>
        <v>54177</v>
      </c>
      <c r="H252" s="25">
        <f t="shared" si="51"/>
        <v>27982</v>
      </c>
      <c r="I252" s="25">
        <f t="shared" si="51"/>
        <v>62512</v>
      </c>
      <c r="J252" s="25">
        <f t="shared" si="51"/>
        <v>22028</v>
      </c>
      <c r="K252" s="25">
        <f t="shared" si="51"/>
        <v>50605</v>
      </c>
      <c r="L252" s="25">
        <f t="shared" si="51"/>
        <v>18456</v>
      </c>
      <c r="M252" s="25">
        <f t="shared" si="51"/>
        <v>47032</v>
      </c>
      <c r="N252" s="25">
        <f t="shared" si="51"/>
        <v>24410</v>
      </c>
      <c r="O252" s="26">
        <f t="shared" si="51"/>
        <v>44651</v>
      </c>
    </row>
    <row r="253" spans="1:15">
      <c r="A253" s="17">
        <v>511</v>
      </c>
      <c r="B253" s="21" t="s">
        <v>263</v>
      </c>
      <c r="C253" s="19">
        <f t="shared" si="45"/>
        <v>228035</v>
      </c>
      <c r="D253" s="20">
        <v>20844</v>
      </c>
      <c r="E253" s="20">
        <v>15488</v>
      </c>
      <c r="F253" s="20">
        <v>21433</v>
      </c>
      <c r="G253" s="20">
        <v>21433</v>
      </c>
      <c r="H253" s="20">
        <v>25005</v>
      </c>
      <c r="I253" s="20">
        <v>23814</v>
      </c>
      <c r="J253" s="20">
        <v>19051</v>
      </c>
      <c r="K253" s="20">
        <v>11907</v>
      </c>
      <c r="L253" s="20">
        <v>15479</v>
      </c>
      <c r="M253" s="20">
        <v>14288</v>
      </c>
      <c r="N253" s="20">
        <v>21433</v>
      </c>
      <c r="O253" s="20">
        <v>17860</v>
      </c>
    </row>
    <row r="254" spans="1:15">
      <c r="A254" s="17">
        <v>512</v>
      </c>
      <c r="B254" s="21" t="s">
        <v>264</v>
      </c>
      <c r="C254" s="19">
        <f t="shared" si="45"/>
        <v>83352</v>
      </c>
      <c r="D254" s="20">
        <v>50605</v>
      </c>
      <c r="E254" s="20">
        <v>2977</v>
      </c>
      <c r="F254" s="20">
        <v>2977</v>
      </c>
      <c r="G254" s="20">
        <v>2977</v>
      </c>
      <c r="H254" s="20">
        <v>2977</v>
      </c>
      <c r="I254" s="20">
        <v>2977</v>
      </c>
      <c r="J254" s="20">
        <v>2977</v>
      </c>
      <c r="K254" s="20">
        <v>2977</v>
      </c>
      <c r="L254" s="20">
        <v>2977</v>
      </c>
      <c r="M254" s="20">
        <v>2977</v>
      </c>
      <c r="N254" s="20">
        <v>2977</v>
      </c>
      <c r="O254" s="20">
        <v>2977</v>
      </c>
    </row>
    <row r="255" spans="1:15">
      <c r="A255" s="17">
        <v>513</v>
      </c>
      <c r="B255" s="21" t="s">
        <v>265</v>
      </c>
      <c r="C255" s="19">
        <f t="shared" si="45"/>
        <v>0</v>
      </c>
      <c r="D255" s="20"/>
      <c r="E255" s="20"/>
      <c r="F255" s="20"/>
      <c r="G255" s="20"/>
      <c r="H255" s="20"/>
      <c r="I255" s="20"/>
      <c r="J255" s="20"/>
      <c r="K255" s="20"/>
      <c r="L255" s="20"/>
      <c r="M255" s="20"/>
      <c r="N255" s="20"/>
      <c r="O255" s="22"/>
    </row>
    <row r="256" spans="1:15">
      <c r="A256" s="17">
        <v>514</v>
      </c>
      <c r="B256" s="21" t="s">
        <v>266</v>
      </c>
      <c r="C256" s="19">
        <f t="shared" si="45"/>
        <v>0</v>
      </c>
      <c r="D256" s="20"/>
      <c r="E256" s="20"/>
      <c r="F256" s="20"/>
      <c r="G256" s="20"/>
      <c r="H256" s="20"/>
      <c r="I256" s="20"/>
      <c r="J256" s="20"/>
      <c r="K256" s="20"/>
      <c r="L256" s="20"/>
      <c r="M256" s="20"/>
      <c r="N256" s="20"/>
      <c r="O256" s="22"/>
    </row>
    <row r="257" spans="1:15">
      <c r="A257" s="17">
        <v>515</v>
      </c>
      <c r="B257" s="21" t="s">
        <v>267</v>
      </c>
      <c r="C257" s="19">
        <f t="shared" si="45"/>
        <v>214920</v>
      </c>
      <c r="D257" s="20">
        <v>29767</v>
      </c>
      <c r="E257" s="20"/>
      <c r="F257" s="20">
        <v>30363</v>
      </c>
      <c r="G257" s="20">
        <v>29767</v>
      </c>
      <c r="H257" s="20"/>
      <c r="I257" s="20">
        <v>35721</v>
      </c>
      <c r="J257" s="20"/>
      <c r="K257" s="20">
        <v>35721</v>
      </c>
      <c r="L257" s="20"/>
      <c r="M257" s="20">
        <v>29767</v>
      </c>
      <c r="N257" s="20"/>
      <c r="O257" s="20">
        <v>23814</v>
      </c>
    </row>
    <row r="258" spans="1:15">
      <c r="A258" s="17">
        <v>519</v>
      </c>
      <c r="B258" s="21" t="s">
        <v>268</v>
      </c>
      <c r="C258" s="19">
        <f t="shared" si="45"/>
        <v>0</v>
      </c>
      <c r="D258" s="20"/>
      <c r="E258" s="20"/>
      <c r="F258" s="20"/>
      <c r="G258" s="20"/>
      <c r="H258" s="20"/>
      <c r="I258" s="20"/>
      <c r="J258" s="20"/>
      <c r="K258" s="20"/>
      <c r="L258" s="20"/>
      <c r="M258" s="20"/>
      <c r="N258" s="20"/>
      <c r="O258" s="20"/>
    </row>
    <row r="259" spans="1:15">
      <c r="A259" s="23">
        <v>5200</v>
      </c>
      <c r="B259" s="24" t="s">
        <v>269</v>
      </c>
      <c r="C259" s="14">
        <f t="shared" si="45"/>
        <v>255693</v>
      </c>
      <c r="D259" s="25">
        <f>SUM(D260:D263)</f>
        <v>49556</v>
      </c>
      <c r="E259" s="25">
        <f t="shared" ref="E259:O259" si="52">SUM(E260:E263)</f>
        <v>42637</v>
      </c>
      <c r="F259" s="25">
        <f t="shared" si="52"/>
        <v>36684</v>
      </c>
      <c r="G259" s="25">
        <f t="shared" si="52"/>
        <v>19656</v>
      </c>
      <c r="H259" s="25">
        <f t="shared" si="52"/>
        <v>17860</v>
      </c>
      <c r="I259" s="25">
        <f t="shared" si="52"/>
        <v>11907</v>
      </c>
      <c r="J259" s="25">
        <f t="shared" si="52"/>
        <v>0</v>
      </c>
      <c r="K259" s="25">
        <f t="shared" si="52"/>
        <v>41674</v>
      </c>
      <c r="L259" s="25">
        <f t="shared" si="52"/>
        <v>17860</v>
      </c>
      <c r="M259" s="25">
        <f t="shared" si="52"/>
        <v>5953</v>
      </c>
      <c r="N259" s="25">
        <f t="shared" si="52"/>
        <v>0</v>
      </c>
      <c r="O259" s="26">
        <f t="shared" si="52"/>
        <v>11906</v>
      </c>
    </row>
    <row r="260" spans="1:15">
      <c r="A260" s="17">
        <v>521</v>
      </c>
      <c r="B260" s="21" t="s">
        <v>270</v>
      </c>
      <c r="C260" s="19">
        <f t="shared" si="45"/>
        <v>94953</v>
      </c>
      <c r="D260" s="20">
        <v>37649</v>
      </c>
      <c r="E260" s="20">
        <v>18824</v>
      </c>
      <c r="F260" s="20">
        <v>18824</v>
      </c>
      <c r="G260" s="20">
        <v>19656</v>
      </c>
      <c r="H260" s="20">
        <v>0</v>
      </c>
      <c r="I260" s="20">
        <v>0</v>
      </c>
      <c r="J260" s="20">
        <v>0</v>
      </c>
      <c r="K260" s="20">
        <v>0</v>
      </c>
      <c r="L260" s="20">
        <v>0</v>
      </c>
      <c r="M260" s="20">
        <v>0</v>
      </c>
      <c r="N260" s="20">
        <v>0</v>
      </c>
      <c r="O260" s="22">
        <v>0</v>
      </c>
    </row>
    <row r="261" spans="1:15">
      <c r="A261" s="17">
        <v>522</v>
      </c>
      <c r="B261" s="21" t="s">
        <v>271</v>
      </c>
      <c r="C261" s="19">
        <f t="shared" si="45"/>
        <v>59533</v>
      </c>
      <c r="D261" s="20"/>
      <c r="E261" s="20">
        <v>5953</v>
      </c>
      <c r="F261" s="20"/>
      <c r="G261" s="20"/>
      <c r="H261" s="20">
        <v>17860</v>
      </c>
      <c r="I261" s="20"/>
      <c r="J261" s="20"/>
      <c r="K261" s="20">
        <v>23814</v>
      </c>
      <c r="L261" s="20"/>
      <c r="M261" s="20">
        <v>5953</v>
      </c>
      <c r="N261" s="20"/>
      <c r="O261" s="22">
        <v>5953</v>
      </c>
    </row>
    <row r="262" spans="1:15">
      <c r="A262" s="17">
        <v>523</v>
      </c>
      <c r="B262" s="21" t="s">
        <v>272</v>
      </c>
      <c r="C262" s="19">
        <f t="shared" si="45"/>
        <v>35720</v>
      </c>
      <c r="D262" s="20"/>
      <c r="E262" s="20">
        <v>17860</v>
      </c>
      <c r="F262" s="20"/>
      <c r="G262" s="20"/>
      <c r="H262" s="20"/>
      <c r="I262" s="20"/>
      <c r="J262" s="20"/>
      <c r="K262" s="20">
        <v>17860</v>
      </c>
      <c r="L262" s="20"/>
      <c r="M262" s="20"/>
      <c r="N262" s="20"/>
      <c r="O262" s="20"/>
    </row>
    <row r="263" spans="1:15">
      <c r="A263" s="17">
        <v>529</v>
      </c>
      <c r="B263" s="21" t="s">
        <v>273</v>
      </c>
      <c r="C263" s="19">
        <f t="shared" si="45"/>
        <v>65487</v>
      </c>
      <c r="D263" s="20">
        <v>11907</v>
      </c>
      <c r="E263" s="20"/>
      <c r="F263" s="20">
        <v>17860</v>
      </c>
      <c r="G263" s="20"/>
      <c r="H263" s="20"/>
      <c r="I263" s="20">
        <v>11907</v>
      </c>
      <c r="J263" s="20"/>
      <c r="K263" s="20"/>
      <c r="L263" s="20">
        <v>17860</v>
      </c>
      <c r="M263" s="20"/>
      <c r="N263" s="20"/>
      <c r="O263" s="20">
        <v>5953</v>
      </c>
    </row>
    <row r="264" spans="1:15">
      <c r="A264" s="23">
        <v>5300</v>
      </c>
      <c r="B264" s="24" t="s">
        <v>274</v>
      </c>
      <c r="C264" s="14">
        <f t="shared" si="45"/>
        <v>0</v>
      </c>
      <c r="D264" s="25">
        <f>SUM(D265:D266)</f>
        <v>0</v>
      </c>
      <c r="E264" s="25">
        <f t="shared" ref="E264:O264" si="53">SUM(E265:E266)</f>
        <v>0</v>
      </c>
      <c r="F264" s="25">
        <f t="shared" si="53"/>
        <v>0</v>
      </c>
      <c r="G264" s="25">
        <f t="shared" si="53"/>
        <v>0</v>
      </c>
      <c r="H264" s="25">
        <f t="shared" si="53"/>
        <v>0</v>
      </c>
      <c r="I264" s="25">
        <f t="shared" si="53"/>
        <v>0</v>
      </c>
      <c r="J264" s="25">
        <f t="shared" si="53"/>
        <v>0</v>
      </c>
      <c r="K264" s="25">
        <f t="shared" si="53"/>
        <v>0</v>
      </c>
      <c r="L264" s="25">
        <f t="shared" si="53"/>
        <v>0</v>
      </c>
      <c r="M264" s="25">
        <f t="shared" si="53"/>
        <v>0</v>
      </c>
      <c r="N264" s="25">
        <f t="shared" si="53"/>
        <v>0</v>
      </c>
      <c r="O264" s="26">
        <f t="shared" si="53"/>
        <v>0</v>
      </c>
    </row>
    <row r="265" spans="1:15">
      <c r="A265" s="17">
        <v>531</v>
      </c>
      <c r="B265" s="21" t="s">
        <v>275</v>
      </c>
      <c r="C265" s="19">
        <f t="shared" si="45"/>
        <v>0</v>
      </c>
      <c r="D265" s="20">
        <v>0</v>
      </c>
      <c r="E265" s="20">
        <v>0</v>
      </c>
      <c r="F265" s="20">
        <v>0</v>
      </c>
      <c r="G265" s="20">
        <v>0</v>
      </c>
      <c r="H265" s="20">
        <v>0</v>
      </c>
      <c r="I265" s="20">
        <v>0</v>
      </c>
      <c r="J265" s="20">
        <v>0</v>
      </c>
      <c r="K265" s="20">
        <v>0</v>
      </c>
      <c r="L265" s="20">
        <v>0</v>
      </c>
      <c r="M265" s="20">
        <v>0</v>
      </c>
      <c r="N265" s="20">
        <v>0</v>
      </c>
      <c r="O265" s="22">
        <v>0</v>
      </c>
    </row>
    <row r="266" spans="1:15">
      <c r="A266" s="17">
        <v>532</v>
      </c>
      <c r="B266" s="21" t="s">
        <v>276</v>
      </c>
      <c r="C266" s="19">
        <f t="shared" si="45"/>
        <v>0</v>
      </c>
      <c r="D266" s="20">
        <v>0</v>
      </c>
      <c r="E266" s="20">
        <v>0</v>
      </c>
      <c r="F266" s="20">
        <v>0</v>
      </c>
      <c r="G266" s="20">
        <v>0</v>
      </c>
      <c r="H266" s="20">
        <v>0</v>
      </c>
      <c r="I266" s="20">
        <v>0</v>
      </c>
      <c r="J266" s="20">
        <v>0</v>
      </c>
      <c r="K266" s="20">
        <v>0</v>
      </c>
      <c r="L266" s="20">
        <v>0</v>
      </c>
      <c r="M266" s="20">
        <v>0</v>
      </c>
      <c r="N266" s="20">
        <v>0</v>
      </c>
      <c r="O266" s="22">
        <v>0</v>
      </c>
    </row>
    <row r="267" spans="1:15">
      <c r="A267" s="23">
        <v>5400</v>
      </c>
      <c r="B267" s="24" t="s">
        <v>277</v>
      </c>
      <c r="C267" s="14">
        <f t="shared" si="45"/>
        <v>0</v>
      </c>
      <c r="D267" s="25">
        <f>SUM(D268:D273)</f>
        <v>0</v>
      </c>
      <c r="E267" s="25">
        <f t="shared" ref="E267:O267" si="54">SUM(E268:E273)</f>
        <v>0</v>
      </c>
      <c r="F267" s="25">
        <f t="shared" si="54"/>
        <v>0</v>
      </c>
      <c r="G267" s="25">
        <f t="shared" si="54"/>
        <v>0</v>
      </c>
      <c r="H267" s="25">
        <f t="shared" si="54"/>
        <v>0</v>
      </c>
      <c r="I267" s="25">
        <f t="shared" si="54"/>
        <v>0</v>
      </c>
      <c r="J267" s="25">
        <f t="shared" si="54"/>
        <v>0</v>
      </c>
      <c r="K267" s="25">
        <f t="shared" si="54"/>
        <v>0</v>
      </c>
      <c r="L267" s="25">
        <f t="shared" si="54"/>
        <v>0</v>
      </c>
      <c r="M267" s="25">
        <f t="shared" si="54"/>
        <v>0</v>
      </c>
      <c r="N267" s="25">
        <f t="shared" si="54"/>
        <v>0</v>
      </c>
      <c r="O267" s="26">
        <f t="shared" si="54"/>
        <v>0</v>
      </c>
    </row>
    <row r="268" spans="1:15">
      <c r="A268" s="17">
        <v>541</v>
      </c>
      <c r="B268" s="21" t="s">
        <v>278</v>
      </c>
      <c r="C268" s="19">
        <f t="shared" si="45"/>
        <v>0</v>
      </c>
      <c r="D268" s="20">
        <v>0</v>
      </c>
      <c r="E268" s="20">
        <v>0</v>
      </c>
      <c r="F268" s="20">
        <v>0</v>
      </c>
      <c r="G268" s="20">
        <v>0</v>
      </c>
      <c r="H268" s="20">
        <v>0</v>
      </c>
      <c r="I268" s="20">
        <v>0</v>
      </c>
      <c r="J268" s="20">
        <v>0</v>
      </c>
      <c r="K268" s="20">
        <v>0</v>
      </c>
      <c r="L268" s="20">
        <v>0</v>
      </c>
      <c r="M268" s="20">
        <v>0</v>
      </c>
      <c r="N268" s="20">
        <v>0</v>
      </c>
      <c r="O268" s="22">
        <v>0</v>
      </c>
    </row>
    <row r="269" spans="1:15">
      <c r="A269" s="17">
        <v>542</v>
      </c>
      <c r="B269" s="21" t="s">
        <v>279</v>
      </c>
      <c r="C269" s="19">
        <f t="shared" si="45"/>
        <v>0</v>
      </c>
      <c r="D269" s="20">
        <v>0</v>
      </c>
      <c r="E269" s="20">
        <v>0</v>
      </c>
      <c r="F269" s="20">
        <v>0</v>
      </c>
      <c r="G269" s="20">
        <v>0</v>
      </c>
      <c r="H269" s="20">
        <v>0</v>
      </c>
      <c r="I269" s="20">
        <v>0</v>
      </c>
      <c r="J269" s="20">
        <v>0</v>
      </c>
      <c r="K269" s="20">
        <v>0</v>
      </c>
      <c r="L269" s="20">
        <v>0</v>
      </c>
      <c r="M269" s="20">
        <v>0</v>
      </c>
      <c r="N269" s="20">
        <v>0</v>
      </c>
      <c r="O269" s="22">
        <v>0</v>
      </c>
    </row>
    <row r="270" spans="1:15">
      <c r="A270" s="17">
        <v>543</v>
      </c>
      <c r="B270" s="21" t="s">
        <v>280</v>
      </c>
      <c r="C270" s="19">
        <f t="shared" si="45"/>
        <v>0</v>
      </c>
      <c r="D270" s="20">
        <v>0</v>
      </c>
      <c r="E270" s="20">
        <v>0</v>
      </c>
      <c r="F270" s="20">
        <v>0</v>
      </c>
      <c r="G270" s="20">
        <v>0</v>
      </c>
      <c r="H270" s="20">
        <v>0</v>
      </c>
      <c r="I270" s="20">
        <v>0</v>
      </c>
      <c r="J270" s="20">
        <v>0</v>
      </c>
      <c r="K270" s="20">
        <v>0</v>
      </c>
      <c r="L270" s="20">
        <v>0</v>
      </c>
      <c r="M270" s="20">
        <v>0</v>
      </c>
      <c r="N270" s="20">
        <v>0</v>
      </c>
      <c r="O270" s="22">
        <v>0</v>
      </c>
    </row>
    <row r="271" spans="1:15">
      <c r="A271" s="17">
        <v>544</v>
      </c>
      <c r="B271" s="21" t="s">
        <v>281</v>
      </c>
      <c r="C271" s="19">
        <f t="shared" si="45"/>
        <v>0</v>
      </c>
      <c r="D271" s="20">
        <v>0</v>
      </c>
      <c r="E271" s="20">
        <v>0</v>
      </c>
      <c r="F271" s="20">
        <v>0</v>
      </c>
      <c r="G271" s="20">
        <v>0</v>
      </c>
      <c r="H271" s="20">
        <v>0</v>
      </c>
      <c r="I271" s="20">
        <v>0</v>
      </c>
      <c r="J271" s="20">
        <v>0</v>
      </c>
      <c r="K271" s="20">
        <v>0</v>
      </c>
      <c r="L271" s="20">
        <v>0</v>
      </c>
      <c r="M271" s="20">
        <v>0</v>
      </c>
      <c r="N271" s="20">
        <v>0</v>
      </c>
      <c r="O271" s="22">
        <v>0</v>
      </c>
    </row>
    <row r="272" spans="1:15">
      <c r="A272" s="17">
        <v>545</v>
      </c>
      <c r="B272" s="21" t="s">
        <v>282</v>
      </c>
      <c r="C272" s="19">
        <f t="shared" si="45"/>
        <v>0</v>
      </c>
      <c r="D272" s="20">
        <v>0</v>
      </c>
      <c r="E272" s="20">
        <v>0</v>
      </c>
      <c r="F272" s="20">
        <v>0</v>
      </c>
      <c r="G272" s="20">
        <v>0</v>
      </c>
      <c r="H272" s="20">
        <v>0</v>
      </c>
      <c r="I272" s="20">
        <v>0</v>
      </c>
      <c r="J272" s="20">
        <v>0</v>
      </c>
      <c r="K272" s="20">
        <v>0</v>
      </c>
      <c r="L272" s="20">
        <v>0</v>
      </c>
      <c r="M272" s="20">
        <v>0</v>
      </c>
      <c r="N272" s="20">
        <v>0</v>
      </c>
      <c r="O272" s="22">
        <v>0</v>
      </c>
    </row>
    <row r="273" spans="1:15">
      <c r="A273" s="17">
        <v>549</v>
      </c>
      <c r="B273" s="21" t="s">
        <v>283</v>
      </c>
      <c r="C273" s="19">
        <f t="shared" si="45"/>
        <v>0</v>
      </c>
      <c r="D273" s="20">
        <v>0</v>
      </c>
      <c r="E273" s="20">
        <v>0</v>
      </c>
      <c r="F273" s="20">
        <v>0</v>
      </c>
      <c r="G273" s="20">
        <v>0</v>
      </c>
      <c r="H273" s="20">
        <v>0</v>
      </c>
      <c r="I273" s="20">
        <v>0</v>
      </c>
      <c r="J273" s="20">
        <v>0</v>
      </c>
      <c r="K273" s="20">
        <v>0</v>
      </c>
      <c r="L273" s="20">
        <v>0</v>
      </c>
      <c r="M273" s="20">
        <v>0</v>
      </c>
      <c r="N273" s="20">
        <v>0</v>
      </c>
      <c r="O273" s="22">
        <v>0</v>
      </c>
    </row>
    <row r="274" spans="1:15">
      <c r="A274" s="23">
        <v>5500</v>
      </c>
      <c r="B274" s="24" t="s">
        <v>284</v>
      </c>
      <c r="C274" s="14">
        <f>SUM(D274:O274)</f>
        <v>0</v>
      </c>
      <c r="D274" s="25">
        <f t="shared" ref="D274:O274" si="55">SUM(D275)</f>
        <v>0</v>
      </c>
      <c r="E274" s="25">
        <f t="shared" si="55"/>
        <v>0</v>
      </c>
      <c r="F274" s="25">
        <f t="shared" si="55"/>
        <v>0</v>
      </c>
      <c r="G274" s="25">
        <f t="shared" si="55"/>
        <v>0</v>
      </c>
      <c r="H274" s="25">
        <f t="shared" si="55"/>
        <v>0</v>
      </c>
      <c r="I274" s="25">
        <f t="shared" si="55"/>
        <v>0</v>
      </c>
      <c r="J274" s="25">
        <f t="shared" si="55"/>
        <v>0</v>
      </c>
      <c r="K274" s="25">
        <f t="shared" si="55"/>
        <v>0</v>
      </c>
      <c r="L274" s="25">
        <f t="shared" si="55"/>
        <v>0</v>
      </c>
      <c r="M274" s="25">
        <f t="shared" si="55"/>
        <v>0</v>
      </c>
      <c r="N274" s="25">
        <f t="shared" si="55"/>
        <v>0</v>
      </c>
      <c r="O274" s="26">
        <f t="shared" si="55"/>
        <v>0</v>
      </c>
    </row>
    <row r="275" spans="1:15">
      <c r="A275" s="17">
        <v>551</v>
      </c>
      <c r="B275" s="21" t="s">
        <v>285</v>
      </c>
      <c r="C275" s="19">
        <f>SUM(D275:O275)</f>
        <v>0</v>
      </c>
      <c r="D275" s="20">
        <v>0</v>
      </c>
      <c r="E275" s="20">
        <v>0</v>
      </c>
      <c r="F275" s="20">
        <v>0</v>
      </c>
      <c r="G275" s="20">
        <v>0</v>
      </c>
      <c r="H275" s="20">
        <v>0</v>
      </c>
      <c r="I275" s="20">
        <v>0</v>
      </c>
      <c r="J275" s="20">
        <v>0</v>
      </c>
      <c r="K275" s="20">
        <v>0</v>
      </c>
      <c r="L275" s="20">
        <v>0</v>
      </c>
      <c r="M275" s="20">
        <v>0</v>
      </c>
      <c r="N275" s="20">
        <v>0</v>
      </c>
      <c r="O275" s="22">
        <v>0</v>
      </c>
    </row>
    <row r="276" spans="1:15">
      <c r="A276" s="23">
        <v>5600</v>
      </c>
      <c r="B276" s="24" t="s">
        <v>286</v>
      </c>
      <c r="C276" s="14">
        <f>SUM(D276:O276)</f>
        <v>0</v>
      </c>
      <c r="D276" s="25">
        <v>0</v>
      </c>
      <c r="E276" s="25">
        <f t="shared" ref="E276:O276" si="56">SUM(E277:E284)</f>
        <v>0</v>
      </c>
      <c r="F276" s="25">
        <f t="shared" si="56"/>
        <v>0</v>
      </c>
      <c r="G276" s="25">
        <f t="shared" si="56"/>
        <v>0</v>
      </c>
      <c r="H276" s="25">
        <f t="shared" si="56"/>
        <v>0</v>
      </c>
      <c r="I276" s="25">
        <f t="shared" si="56"/>
        <v>0</v>
      </c>
      <c r="J276" s="25">
        <f t="shared" si="56"/>
        <v>0</v>
      </c>
      <c r="K276" s="25">
        <f t="shared" si="56"/>
        <v>0</v>
      </c>
      <c r="L276" s="25">
        <f t="shared" si="56"/>
        <v>0</v>
      </c>
      <c r="M276" s="25">
        <f t="shared" si="56"/>
        <v>0</v>
      </c>
      <c r="N276" s="25">
        <f t="shared" si="56"/>
        <v>0</v>
      </c>
      <c r="O276" s="26">
        <f t="shared" si="56"/>
        <v>0</v>
      </c>
    </row>
    <row r="277" spans="1:15">
      <c r="A277" s="17">
        <v>561</v>
      </c>
      <c r="B277" s="21" t="s">
        <v>287</v>
      </c>
      <c r="C277" s="19">
        <f t="shared" ref="C277:C284" si="57">SUM(D277:O277)</f>
        <v>0</v>
      </c>
      <c r="D277" s="20">
        <v>0</v>
      </c>
      <c r="E277" s="20">
        <v>0</v>
      </c>
      <c r="F277" s="20">
        <v>0</v>
      </c>
      <c r="G277" s="20">
        <v>0</v>
      </c>
      <c r="H277" s="20">
        <v>0</v>
      </c>
      <c r="I277" s="20">
        <v>0</v>
      </c>
      <c r="J277" s="20">
        <v>0</v>
      </c>
      <c r="K277" s="20">
        <v>0</v>
      </c>
      <c r="L277" s="20">
        <v>0</v>
      </c>
      <c r="M277" s="20">
        <v>0</v>
      </c>
      <c r="N277" s="20">
        <v>0</v>
      </c>
      <c r="O277" s="22">
        <v>0</v>
      </c>
    </row>
    <row r="278" spans="1:15">
      <c r="A278" s="17">
        <v>562</v>
      </c>
      <c r="B278" s="21" t="s">
        <v>288</v>
      </c>
      <c r="C278" s="19">
        <f t="shared" si="57"/>
        <v>0</v>
      </c>
      <c r="D278" s="20">
        <v>0</v>
      </c>
      <c r="E278" s="20">
        <v>0</v>
      </c>
      <c r="F278" s="20">
        <v>0</v>
      </c>
      <c r="G278" s="20">
        <v>0</v>
      </c>
      <c r="H278" s="20">
        <v>0</v>
      </c>
      <c r="I278" s="20">
        <v>0</v>
      </c>
      <c r="J278" s="20">
        <v>0</v>
      </c>
      <c r="K278" s="20">
        <v>0</v>
      </c>
      <c r="L278" s="20">
        <v>0</v>
      </c>
      <c r="M278" s="20">
        <v>0</v>
      </c>
      <c r="N278" s="20">
        <v>0</v>
      </c>
      <c r="O278" s="22">
        <v>0</v>
      </c>
    </row>
    <row r="279" spans="1:15">
      <c r="A279" s="17">
        <v>563</v>
      </c>
      <c r="B279" s="21" t="s">
        <v>289</v>
      </c>
      <c r="C279" s="19">
        <f t="shared" si="57"/>
        <v>0</v>
      </c>
      <c r="D279" s="20">
        <v>0</v>
      </c>
      <c r="E279" s="20">
        <v>0</v>
      </c>
      <c r="F279" s="20">
        <v>0</v>
      </c>
      <c r="G279" s="20">
        <v>0</v>
      </c>
      <c r="H279" s="20">
        <v>0</v>
      </c>
      <c r="I279" s="20">
        <v>0</v>
      </c>
      <c r="J279" s="20">
        <v>0</v>
      </c>
      <c r="K279" s="20">
        <v>0</v>
      </c>
      <c r="L279" s="20">
        <v>0</v>
      </c>
      <c r="M279" s="20">
        <v>0</v>
      </c>
      <c r="N279" s="20">
        <v>0</v>
      </c>
      <c r="O279" s="22">
        <v>0</v>
      </c>
    </row>
    <row r="280" spans="1:15" ht="20.399999999999999">
      <c r="A280" s="17">
        <v>564</v>
      </c>
      <c r="B280" s="21" t="s">
        <v>290</v>
      </c>
      <c r="C280" s="19">
        <f t="shared" si="57"/>
        <v>0</v>
      </c>
      <c r="D280" s="20">
        <v>0</v>
      </c>
      <c r="E280" s="20">
        <v>0</v>
      </c>
      <c r="F280" s="20">
        <v>0</v>
      </c>
      <c r="G280" s="20">
        <v>0</v>
      </c>
      <c r="H280" s="20">
        <v>0</v>
      </c>
      <c r="I280" s="20">
        <v>0</v>
      </c>
      <c r="J280" s="20">
        <v>0</v>
      </c>
      <c r="K280" s="20">
        <v>0</v>
      </c>
      <c r="L280" s="20">
        <v>0</v>
      </c>
      <c r="M280" s="20">
        <v>0</v>
      </c>
      <c r="N280" s="20">
        <v>0</v>
      </c>
      <c r="O280" s="22">
        <v>0</v>
      </c>
    </row>
    <row r="281" spans="1:15">
      <c r="A281" s="17">
        <v>565</v>
      </c>
      <c r="B281" s="21" t="s">
        <v>291</v>
      </c>
      <c r="C281" s="19">
        <f t="shared" si="57"/>
        <v>0</v>
      </c>
      <c r="D281" s="20">
        <v>0</v>
      </c>
      <c r="E281" s="20">
        <v>0</v>
      </c>
      <c r="F281" s="20">
        <v>0</v>
      </c>
      <c r="G281" s="20">
        <v>0</v>
      </c>
      <c r="H281" s="20">
        <v>0</v>
      </c>
      <c r="I281" s="20">
        <v>0</v>
      </c>
      <c r="J281" s="20">
        <v>0</v>
      </c>
      <c r="K281" s="20">
        <v>0</v>
      </c>
      <c r="L281" s="20">
        <v>0</v>
      </c>
      <c r="M281" s="20">
        <v>0</v>
      </c>
      <c r="N281" s="20">
        <v>0</v>
      </c>
      <c r="O281" s="22">
        <v>0</v>
      </c>
    </row>
    <row r="282" spans="1:15">
      <c r="A282" s="17">
        <v>566</v>
      </c>
      <c r="B282" s="21" t="s">
        <v>292</v>
      </c>
      <c r="C282" s="19">
        <f t="shared" si="57"/>
        <v>0</v>
      </c>
      <c r="D282" s="20">
        <v>0</v>
      </c>
      <c r="E282" s="20">
        <v>0</v>
      </c>
      <c r="F282" s="20">
        <v>0</v>
      </c>
      <c r="G282" s="20">
        <v>0</v>
      </c>
      <c r="H282" s="20">
        <v>0</v>
      </c>
      <c r="I282" s="20">
        <v>0</v>
      </c>
      <c r="J282" s="20">
        <v>0</v>
      </c>
      <c r="K282" s="20">
        <v>0</v>
      </c>
      <c r="L282" s="20">
        <v>0</v>
      </c>
      <c r="M282" s="20">
        <v>0</v>
      </c>
      <c r="N282" s="20">
        <v>0</v>
      </c>
      <c r="O282" s="22">
        <v>0</v>
      </c>
    </row>
    <row r="283" spans="1:15">
      <c r="A283" s="17">
        <v>567</v>
      </c>
      <c r="B283" s="21" t="s">
        <v>293</v>
      </c>
      <c r="C283" s="19">
        <f t="shared" si="57"/>
        <v>0</v>
      </c>
      <c r="D283" s="20">
        <v>0</v>
      </c>
      <c r="E283" s="20">
        <v>0</v>
      </c>
      <c r="F283" s="20">
        <v>0</v>
      </c>
      <c r="G283" s="20">
        <v>0</v>
      </c>
      <c r="H283" s="20">
        <v>0</v>
      </c>
      <c r="I283" s="20">
        <v>0</v>
      </c>
      <c r="J283" s="20">
        <v>0</v>
      </c>
      <c r="K283" s="20">
        <v>0</v>
      </c>
      <c r="L283" s="20">
        <v>0</v>
      </c>
      <c r="M283" s="20">
        <v>0</v>
      </c>
      <c r="N283" s="20">
        <v>0</v>
      </c>
      <c r="O283" s="22">
        <v>0</v>
      </c>
    </row>
    <row r="284" spans="1:15">
      <c r="A284" s="17">
        <v>569</v>
      </c>
      <c r="B284" s="21" t="s">
        <v>294</v>
      </c>
      <c r="C284" s="19">
        <f t="shared" si="57"/>
        <v>0</v>
      </c>
      <c r="D284" s="20">
        <v>0</v>
      </c>
      <c r="E284" s="20">
        <v>0</v>
      </c>
      <c r="F284" s="20">
        <v>0</v>
      </c>
      <c r="G284" s="20">
        <v>0</v>
      </c>
      <c r="H284" s="20">
        <v>0</v>
      </c>
      <c r="I284" s="20">
        <v>0</v>
      </c>
      <c r="J284" s="20">
        <v>0</v>
      </c>
      <c r="K284" s="20">
        <v>0</v>
      </c>
      <c r="L284" s="20">
        <v>0</v>
      </c>
      <c r="M284" s="20">
        <v>0</v>
      </c>
      <c r="N284" s="20">
        <v>0</v>
      </c>
      <c r="O284" s="22">
        <v>0</v>
      </c>
    </row>
    <row r="285" spans="1:15">
      <c r="A285" s="23">
        <v>5700</v>
      </c>
      <c r="B285" s="24" t="s">
        <v>295</v>
      </c>
      <c r="C285" s="14">
        <f>SUM(D285:O285)</f>
        <v>150024</v>
      </c>
      <c r="D285" s="25">
        <f>SUM(D286:D294)</f>
        <v>12502</v>
      </c>
      <c r="E285" s="25">
        <f t="shared" ref="E285:O285" si="58">SUM(E286:E294)</f>
        <v>12502</v>
      </c>
      <c r="F285" s="25">
        <f t="shared" si="58"/>
        <v>12502</v>
      </c>
      <c r="G285" s="25">
        <f t="shared" si="58"/>
        <v>12502</v>
      </c>
      <c r="H285" s="25">
        <f t="shared" si="58"/>
        <v>12502</v>
      </c>
      <c r="I285" s="25">
        <f t="shared" si="58"/>
        <v>12502</v>
      </c>
      <c r="J285" s="25">
        <f t="shared" si="58"/>
        <v>12502</v>
      </c>
      <c r="K285" s="25">
        <f t="shared" si="58"/>
        <v>12502</v>
      </c>
      <c r="L285" s="25">
        <f t="shared" si="58"/>
        <v>12502</v>
      </c>
      <c r="M285" s="25">
        <f t="shared" si="58"/>
        <v>12502</v>
      </c>
      <c r="N285" s="25">
        <f t="shared" si="58"/>
        <v>12502</v>
      </c>
      <c r="O285" s="26">
        <f t="shared" si="58"/>
        <v>12502</v>
      </c>
    </row>
    <row r="286" spans="1:15">
      <c r="A286" s="17">
        <v>571</v>
      </c>
      <c r="B286" s="21" t="s">
        <v>296</v>
      </c>
      <c r="C286" s="19">
        <f t="shared" ref="C286:C309" si="59">SUM(D286:O286)</f>
        <v>0</v>
      </c>
      <c r="D286" s="20">
        <v>0</v>
      </c>
      <c r="E286" s="20">
        <v>0</v>
      </c>
      <c r="F286" s="20">
        <v>0</v>
      </c>
      <c r="G286" s="20">
        <v>0</v>
      </c>
      <c r="H286" s="20">
        <v>0</v>
      </c>
      <c r="I286" s="20">
        <v>0</v>
      </c>
      <c r="J286" s="20">
        <v>0</v>
      </c>
      <c r="K286" s="20">
        <v>0</v>
      </c>
      <c r="L286" s="20">
        <v>0</v>
      </c>
      <c r="M286" s="20">
        <v>0</v>
      </c>
      <c r="N286" s="20">
        <v>0</v>
      </c>
      <c r="O286" s="22">
        <v>0</v>
      </c>
    </row>
    <row r="287" spans="1:15">
      <c r="A287" s="17">
        <v>572</v>
      </c>
      <c r="B287" s="21" t="s">
        <v>297</v>
      </c>
      <c r="C287" s="19">
        <f t="shared" si="59"/>
        <v>0</v>
      </c>
      <c r="D287" s="20">
        <v>0</v>
      </c>
      <c r="E287" s="20">
        <v>0</v>
      </c>
      <c r="F287" s="20">
        <v>0</v>
      </c>
      <c r="G287" s="20">
        <v>0</v>
      </c>
      <c r="H287" s="20">
        <v>0</v>
      </c>
      <c r="I287" s="20">
        <v>0</v>
      </c>
      <c r="J287" s="20">
        <v>0</v>
      </c>
      <c r="K287" s="20">
        <v>0</v>
      </c>
      <c r="L287" s="20">
        <v>0</v>
      </c>
      <c r="M287" s="20">
        <v>0</v>
      </c>
      <c r="N287" s="20">
        <v>0</v>
      </c>
      <c r="O287" s="22">
        <v>0</v>
      </c>
    </row>
    <row r="288" spans="1:15">
      <c r="A288" s="17">
        <v>573</v>
      </c>
      <c r="B288" s="21" t="s">
        <v>298</v>
      </c>
      <c r="C288" s="19">
        <f t="shared" si="59"/>
        <v>0</v>
      </c>
      <c r="D288" s="20">
        <v>0</v>
      </c>
      <c r="E288" s="20">
        <v>0</v>
      </c>
      <c r="F288" s="20">
        <v>0</v>
      </c>
      <c r="G288" s="20">
        <v>0</v>
      </c>
      <c r="H288" s="20">
        <v>0</v>
      </c>
      <c r="I288" s="20">
        <v>0</v>
      </c>
      <c r="J288" s="20">
        <v>0</v>
      </c>
      <c r="K288" s="20">
        <v>0</v>
      </c>
      <c r="L288" s="20">
        <v>0</v>
      </c>
      <c r="M288" s="20">
        <v>0</v>
      </c>
      <c r="N288" s="20">
        <v>0</v>
      </c>
      <c r="O288" s="22">
        <v>0</v>
      </c>
    </row>
    <row r="289" spans="1:15">
      <c r="A289" s="17">
        <v>574</v>
      </c>
      <c r="B289" s="21" t="s">
        <v>299</v>
      </c>
      <c r="C289" s="19">
        <f t="shared" si="59"/>
        <v>0</v>
      </c>
      <c r="D289" s="20">
        <v>0</v>
      </c>
      <c r="E289" s="20">
        <v>0</v>
      </c>
      <c r="F289" s="20">
        <v>0</v>
      </c>
      <c r="G289" s="20">
        <v>0</v>
      </c>
      <c r="H289" s="20">
        <v>0</v>
      </c>
      <c r="I289" s="20">
        <v>0</v>
      </c>
      <c r="J289" s="20">
        <v>0</v>
      </c>
      <c r="K289" s="20">
        <v>0</v>
      </c>
      <c r="L289" s="20">
        <v>0</v>
      </c>
      <c r="M289" s="20">
        <v>0</v>
      </c>
      <c r="N289" s="20">
        <v>0</v>
      </c>
      <c r="O289" s="22">
        <v>0</v>
      </c>
    </row>
    <row r="290" spans="1:15">
      <c r="A290" s="17">
        <v>575</v>
      </c>
      <c r="B290" s="21" t="s">
        <v>300</v>
      </c>
      <c r="C290" s="19">
        <f t="shared" si="59"/>
        <v>0</v>
      </c>
      <c r="D290" s="20">
        <v>0</v>
      </c>
      <c r="E290" s="20">
        <v>0</v>
      </c>
      <c r="F290" s="20">
        <v>0</v>
      </c>
      <c r="G290" s="20">
        <v>0</v>
      </c>
      <c r="H290" s="20">
        <v>0</v>
      </c>
      <c r="I290" s="20">
        <v>0</v>
      </c>
      <c r="J290" s="20">
        <v>0</v>
      </c>
      <c r="K290" s="20">
        <v>0</v>
      </c>
      <c r="L290" s="20">
        <v>0</v>
      </c>
      <c r="M290" s="20">
        <v>0</v>
      </c>
      <c r="N290" s="20">
        <v>0</v>
      </c>
      <c r="O290" s="22">
        <v>0</v>
      </c>
    </row>
    <row r="291" spans="1:15">
      <c r="A291" s="17">
        <v>576</v>
      </c>
      <c r="B291" s="21" t="s">
        <v>301</v>
      </c>
      <c r="C291" s="19">
        <f t="shared" si="59"/>
        <v>0</v>
      </c>
      <c r="D291" s="20">
        <v>0</v>
      </c>
      <c r="E291" s="20">
        <v>0</v>
      </c>
      <c r="F291" s="20">
        <v>0</v>
      </c>
      <c r="G291" s="20">
        <v>0</v>
      </c>
      <c r="H291" s="20">
        <v>0</v>
      </c>
      <c r="I291" s="20">
        <v>0</v>
      </c>
      <c r="J291" s="20">
        <v>0</v>
      </c>
      <c r="K291" s="20">
        <v>0</v>
      </c>
      <c r="L291" s="20">
        <v>0</v>
      </c>
      <c r="M291" s="20">
        <v>0</v>
      </c>
      <c r="N291" s="20">
        <v>0</v>
      </c>
      <c r="O291" s="22">
        <v>0</v>
      </c>
    </row>
    <row r="292" spans="1:15">
      <c r="A292" s="17">
        <v>577</v>
      </c>
      <c r="B292" s="21" t="s">
        <v>302</v>
      </c>
      <c r="C292" s="19">
        <f t="shared" si="59"/>
        <v>0</v>
      </c>
      <c r="D292" s="20">
        <v>0</v>
      </c>
      <c r="E292" s="20">
        <v>0</v>
      </c>
      <c r="F292" s="20">
        <v>0</v>
      </c>
      <c r="G292" s="20">
        <v>0</v>
      </c>
      <c r="H292" s="20">
        <v>0</v>
      </c>
      <c r="I292" s="20">
        <v>0</v>
      </c>
      <c r="J292" s="20">
        <v>0</v>
      </c>
      <c r="K292" s="20">
        <v>0</v>
      </c>
      <c r="L292" s="20">
        <v>0</v>
      </c>
      <c r="M292" s="20">
        <v>0</v>
      </c>
      <c r="N292" s="20">
        <v>0</v>
      </c>
      <c r="O292" s="22">
        <v>0</v>
      </c>
    </row>
    <row r="293" spans="1:15">
      <c r="A293" s="17">
        <v>578</v>
      </c>
      <c r="B293" s="21" t="s">
        <v>303</v>
      </c>
      <c r="C293" s="19">
        <f t="shared" si="59"/>
        <v>150024</v>
      </c>
      <c r="D293" s="20">
        <v>12502</v>
      </c>
      <c r="E293" s="20">
        <v>12502</v>
      </c>
      <c r="F293" s="20">
        <v>12502</v>
      </c>
      <c r="G293" s="20">
        <v>12502</v>
      </c>
      <c r="H293" s="20">
        <v>12502</v>
      </c>
      <c r="I293" s="20">
        <v>12502</v>
      </c>
      <c r="J293" s="20">
        <v>12502</v>
      </c>
      <c r="K293" s="20">
        <v>12502</v>
      </c>
      <c r="L293" s="20">
        <v>12502</v>
      </c>
      <c r="M293" s="20">
        <v>12502</v>
      </c>
      <c r="N293" s="20">
        <v>12502</v>
      </c>
      <c r="O293" s="20">
        <v>12502</v>
      </c>
    </row>
    <row r="294" spans="1:15">
      <c r="A294" s="17">
        <v>579</v>
      </c>
      <c r="B294" s="21" t="s">
        <v>304</v>
      </c>
      <c r="C294" s="19">
        <f t="shared" si="59"/>
        <v>0</v>
      </c>
      <c r="D294" s="20">
        <v>0</v>
      </c>
      <c r="E294" s="20">
        <v>0</v>
      </c>
      <c r="F294" s="20">
        <v>0</v>
      </c>
      <c r="G294" s="20">
        <v>0</v>
      </c>
      <c r="H294" s="20">
        <v>0</v>
      </c>
      <c r="I294" s="20">
        <v>0</v>
      </c>
      <c r="J294" s="20">
        <v>0</v>
      </c>
      <c r="K294" s="20">
        <v>0</v>
      </c>
      <c r="L294" s="20">
        <v>0</v>
      </c>
      <c r="M294" s="20">
        <v>0</v>
      </c>
      <c r="N294" s="20">
        <v>0</v>
      </c>
      <c r="O294" s="22">
        <v>0</v>
      </c>
    </row>
    <row r="295" spans="1:15">
      <c r="A295" s="23">
        <v>5800</v>
      </c>
      <c r="B295" s="24" t="s">
        <v>305</v>
      </c>
      <c r="C295" s="14">
        <f t="shared" si="59"/>
        <v>0</v>
      </c>
      <c r="D295" s="25">
        <f>SUM(D296:D299)</f>
        <v>0</v>
      </c>
      <c r="E295" s="25">
        <f t="shared" ref="E295:O295" si="60">SUM(E296:E299)</f>
        <v>0</v>
      </c>
      <c r="F295" s="25">
        <f t="shared" si="60"/>
        <v>0</v>
      </c>
      <c r="G295" s="25">
        <f t="shared" si="60"/>
        <v>0</v>
      </c>
      <c r="H295" s="25">
        <f t="shared" si="60"/>
        <v>0</v>
      </c>
      <c r="I295" s="25">
        <f t="shared" si="60"/>
        <v>0</v>
      </c>
      <c r="J295" s="25">
        <f t="shared" si="60"/>
        <v>0</v>
      </c>
      <c r="K295" s="25">
        <f t="shared" si="60"/>
        <v>0</v>
      </c>
      <c r="L295" s="25">
        <f t="shared" si="60"/>
        <v>0</v>
      </c>
      <c r="M295" s="25">
        <f t="shared" si="60"/>
        <v>0</v>
      </c>
      <c r="N295" s="25">
        <f t="shared" si="60"/>
        <v>0</v>
      </c>
      <c r="O295" s="26">
        <f t="shared" si="60"/>
        <v>0</v>
      </c>
    </row>
    <row r="296" spans="1:15">
      <c r="A296" s="17">
        <v>581</v>
      </c>
      <c r="B296" s="21" t="s">
        <v>306</v>
      </c>
      <c r="C296" s="19">
        <f t="shared" si="59"/>
        <v>0</v>
      </c>
      <c r="D296" s="20">
        <v>0</v>
      </c>
      <c r="E296" s="20">
        <v>0</v>
      </c>
      <c r="F296" s="20">
        <v>0</v>
      </c>
      <c r="G296" s="20">
        <v>0</v>
      </c>
      <c r="H296" s="20">
        <v>0</v>
      </c>
      <c r="I296" s="20">
        <v>0</v>
      </c>
      <c r="J296" s="20">
        <v>0</v>
      </c>
      <c r="K296" s="20">
        <v>0</v>
      </c>
      <c r="L296" s="20">
        <v>0</v>
      </c>
      <c r="M296" s="20">
        <v>0</v>
      </c>
      <c r="N296" s="20">
        <v>0</v>
      </c>
      <c r="O296" s="22">
        <v>0</v>
      </c>
    </row>
    <row r="297" spans="1:15">
      <c r="A297" s="17">
        <v>582</v>
      </c>
      <c r="B297" s="21" t="s">
        <v>307</v>
      </c>
      <c r="C297" s="19">
        <f t="shared" si="59"/>
        <v>0</v>
      </c>
      <c r="D297" s="20">
        <v>0</v>
      </c>
      <c r="E297" s="20">
        <v>0</v>
      </c>
      <c r="F297" s="20">
        <v>0</v>
      </c>
      <c r="G297" s="20">
        <v>0</v>
      </c>
      <c r="H297" s="20">
        <v>0</v>
      </c>
      <c r="I297" s="20">
        <v>0</v>
      </c>
      <c r="J297" s="20">
        <v>0</v>
      </c>
      <c r="K297" s="20">
        <v>0</v>
      </c>
      <c r="L297" s="20">
        <v>0</v>
      </c>
      <c r="M297" s="20">
        <v>0</v>
      </c>
      <c r="N297" s="20">
        <v>0</v>
      </c>
      <c r="O297" s="22">
        <v>0</v>
      </c>
    </row>
    <row r="298" spans="1:15">
      <c r="A298" s="17">
        <v>583</v>
      </c>
      <c r="B298" s="21" t="s">
        <v>308</v>
      </c>
      <c r="C298" s="19">
        <f t="shared" si="59"/>
        <v>0</v>
      </c>
      <c r="D298" s="20">
        <v>0</v>
      </c>
      <c r="E298" s="20">
        <v>0</v>
      </c>
      <c r="F298" s="20">
        <v>0</v>
      </c>
      <c r="G298" s="20">
        <v>0</v>
      </c>
      <c r="H298" s="20">
        <v>0</v>
      </c>
      <c r="I298" s="20">
        <v>0</v>
      </c>
      <c r="J298" s="20">
        <v>0</v>
      </c>
      <c r="K298" s="20">
        <v>0</v>
      </c>
      <c r="L298" s="20">
        <v>0</v>
      </c>
      <c r="M298" s="20">
        <v>0</v>
      </c>
      <c r="N298" s="20">
        <v>0</v>
      </c>
      <c r="O298" s="22">
        <v>0</v>
      </c>
    </row>
    <row r="299" spans="1:15">
      <c r="A299" s="17">
        <v>589</v>
      </c>
      <c r="B299" s="21" t="s">
        <v>309</v>
      </c>
      <c r="C299" s="19">
        <f t="shared" si="59"/>
        <v>0</v>
      </c>
      <c r="D299" s="20">
        <v>0</v>
      </c>
      <c r="E299" s="20">
        <v>0</v>
      </c>
      <c r="F299" s="20">
        <v>0</v>
      </c>
      <c r="G299" s="20">
        <v>0</v>
      </c>
      <c r="H299" s="20">
        <v>0</v>
      </c>
      <c r="I299" s="20">
        <v>0</v>
      </c>
      <c r="J299" s="20">
        <v>0</v>
      </c>
      <c r="K299" s="20">
        <v>0</v>
      </c>
      <c r="L299" s="20">
        <v>0</v>
      </c>
      <c r="M299" s="20">
        <v>0</v>
      </c>
      <c r="N299" s="20">
        <v>0</v>
      </c>
      <c r="O299" s="22">
        <v>0</v>
      </c>
    </row>
    <row r="300" spans="1:15">
      <c r="A300" s="23">
        <v>5900</v>
      </c>
      <c r="B300" s="24" t="s">
        <v>310</v>
      </c>
      <c r="C300" s="14">
        <f t="shared" si="59"/>
        <v>0</v>
      </c>
      <c r="D300" s="25">
        <f>SUM(D301:D309)</f>
        <v>0</v>
      </c>
      <c r="E300" s="25">
        <f t="shared" ref="E300:O300" si="61">SUM(E301:E309)</f>
        <v>0</v>
      </c>
      <c r="F300" s="25">
        <f t="shared" si="61"/>
        <v>0</v>
      </c>
      <c r="G300" s="25">
        <f t="shared" si="61"/>
        <v>0</v>
      </c>
      <c r="H300" s="25">
        <f t="shared" si="61"/>
        <v>0</v>
      </c>
      <c r="I300" s="25">
        <f t="shared" si="61"/>
        <v>0</v>
      </c>
      <c r="J300" s="25">
        <f t="shared" si="61"/>
        <v>0</v>
      </c>
      <c r="K300" s="25">
        <f t="shared" si="61"/>
        <v>0</v>
      </c>
      <c r="L300" s="25">
        <f t="shared" si="61"/>
        <v>0</v>
      </c>
      <c r="M300" s="25">
        <f t="shared" si="61"/>
        <v>0</v>
      </c>
      <c r="N300" s="25">
        <f t="shared" si="61"/>
        <v>0</v>
      </c>
      <c r="O300" s="26">
        <f t="shared" si="61"/>
        <v>0</v>
      </c>
    </row>
    <row r="301" spans="1:15">
      <c r="A301" s="17">
        <v>591</v>
      </c>
      <c r="B301" s="21" t="s">
        <v>311</v>
      </c>
      <c r="C301" s="19">
        <f t="shared" si="59"/>
        <v>0</v>
      </c>
      <c r="D301" s="20">
        <v>0</v>
      </c>
      <c r="E301" s="20">
        <v>0</v>
      </c>
      <c r="F301" s="20">
        <v>0</v>
      </c>
      <c r="G301" s="20">
        <v>0</v>
      </c>
      <c r="H301" s="20">
        <v>0</v>
      </c>
      <c r="I301" s="20">
        <v>0</v>
      </c>
      <c r="J301" s="20">
        <v>0</v>
      </c>
      <c r="K301" s="20">
        <v>0</v>
      </c>
      <c r="L301" s="20">
        <v>0</v>
      </c>
      <c r="M301" s="20">
        <v>0</v>
      </c>
      <c r="N301" s="20">
        <v>0</v>
      </c>
      <c r="O301" s="22">
        <v>0</v>
      </c>
    </row>
    <row r="302" spans="1:15">
      <c r="A302" s="17">
        <v>592</v>
      </c>
      <c r="B302" s="21" t="s">
        <v>312</v>
      </c>
      <c r="C302" s="19">
        <f t="shared" si="59"/>
        <v>0</v>
      </c>
      <c r="D302" s="20"/>
      <c r="E302" s="20"/>
      <c r="F302" s="20"/>
      <c r="G302" s="20"/>
      <c r="H302" s="20"/>
      <c r="I302" s="20"/>
      <c r="J302" s="20"/>
      <c r="K302" s="20"/>
      <c r="L302" s="20"/>
      <c r="M302" s="20"/>
      <c r="N302" s="20"/>
      <c r="O302" s="22"/>
    </row>
    <row r="303" spans="1:15">
      <c r="A303" s="17">
        <v>593</v>
      </c>
      <c r="B303" s="21" t="s">
        <v>313</v>
      </c>
      <c r="C303" s="19">
        <f t="shared" si="59"/>
        <v>0</v>
      </c>
      <c r="D303" s="20"/>
      <c r="E303" s="20"/>
      <c r="F303" s="20"/>
      <c r="G303" s="20"/>
      <c r="H303" s="20"/>
      <c r="I303" s="20"/>
      <c r="J303" s="20"/>
      <c r="K303" s="20"/>
      <c r="L303" s="20"/>
      <c r="M303" s="20"/>
      <c r="N303" s="20"/>
      <c r="O303" s="22"/>
    </row>
    <row r="304" spans="1:15">
      <c r="A304" s="17">
        <v>594</v>
      </c>
      <c r="B304" s="21" t="s">
        <v>314</v>
      </c>
      <c r="C304" s="19">
        <f t="shared" si="59"/>
        <v>0</v>
      </c>
      <c r="D304" s="20"/>
      <c r="E304" s="20"/>
      <c r="F304" s="20"/>
      <c r="G304" s="20"/>
      <c r="H304" s="20"/>
      <c r="I304" s="20"/>
      <c r="J304" s="20"/>
      <c r="K304" s="20"/>
      <c r="L304" s="20"/>
      <c r="M304" s="20"/>
      <c r="N304" s="20"/>
      <c r="O304" s="22"/>
    </row>
    <row r="305" spans="1:15">
      <c r="A305" s="17">
        <v>595</v>
      </c>
      <c r="B305" s="21" t="s">
        <v>315</v>
      </c>
      <c r="C305" s="19">
        <f t="shared" si="59"/>
        <v>0</v>
      </c>
      <c r="D305" s="20"/>
      <c r="E305" s="20"/>
      <c r="F305" s="20"/>
      <c r="G305" s="20"/>
      <c r="H305" s="20"/>
      <c r="I305" s="20"/>
      <c r="J305" s="20"/>
      <c r="K305" s="20"/>
      <c r="L305" s="20"/>
      <c r="M305" s="20"/>
      <c r="N305" s="20"/>
      <c r="O305" s="22"/>
    </row>
    <row r="306" spans="1:15">
      <c r="A306" s="17">
        <v>596</v>
      </c>
      <c r="B306" s="21" t="s">
        <v>316</v>
      </c>
      <c r="C306" s="19">
        <f t="shared" si="59"/>
        <v>0</v>
      </c>
      <c r="D306" s="20"/>
      <c r="E306" s="20"/>
      <c r="F306" s="20"/>
      <c r="G306" s="20"/>
      <c r="H306" s="20"/>
      <c r="I306" s="20"/>
      <c r="J306" s="20"/>
      <c r="K306" s="20"/>
      <c r="L306" s="20"/>
      <c r="M306" s="20"/>
      <c r="N306" s="20"/>
      <c r="O306" s="22"/>
    </row>
    <row r="307" spans="1:15">
      <c r="A307" s="17">
        <v>597</v>
      </c>
      <c r="B307" s="21" t="s">
        <v>317</v>
      </c>
      <c r="C307" s="19">
        <f t="shared" si="59"/>
        <v>0</v>
      </c>
      <c r="D307" s="20">
        <v>0</v>
      </c>
      <c r="E307" s="20">
        <v>0</v>
      </c>
      <c r="F307" s="20">
        <v>0</v>
      </c>
      <c r="G307" s="20">
        <v>0</v>
      </c>
      <c r="H307" s="20">
        <v>0</v>
      </c>
      <c r="I307" s="20">
        <v>0</v>
      </c>
      <c r="J307" s="20">
        <v>0</v>
      </c>
      <c r="K307" s="20">
        <v>0</v>
      </c>
      <c r="L307" s="20">
        <v>0</v>
      </c>
      <c r="M307" s="20">
        <v>0</v>
      </c>
      <c r="N307" s="20">
        <v>0</v>
      </c>
      <c r="O307" s="20">
        <v>0</v>
      </c>
    </row>
    <row r="308" spans="1:15">
      <c r="A308" s="17">
        <v>598</v>
      </c>
      <c r="B308" s="21" t="s">
        <v>318</v>
      </c>
      <c r="C308" s="19">
        <f t="shared" si="59"/>
        <v>0</v>
      </c>
      <c r="D308" s="20"/>
      <c r="E308" s="20"/>
      <c r="F308" s="20"/>
      <c r="G308" s="20"/>
      <c r="H308" s="20"/>
      <c r="I308" s="20"/>
      <c r="J308" s="20"/>
      <c r="K308" s="20"/>
      <c r="L308" s="20"/>
      <c r="M308" s="20"/>
      <c r="N308" s="20"/>
      <c r="O308" s="22"/>
    </row>
    <row r="309" spans="1:15">
      <c r="A309" s="17">
        <v>599</v>
      </c>
      <c r="B309" s="21" t="s">
        <v>319</v>
      </c>
      <c r="C309" s="19">
        <f t="shared" si="59"/>
        <v>0</v>
      </c>
      <c r="D309" s="20"/>
      <c r="E309" s="20">
        <v>0</v>
      </c>
      <c r="F309" s="20">
        <v>0</v>
      </c>
      <c r="G309" s="20">
        <v>0</v>
      </c>
      <c r="H309" s="20"/>
      <c r="I309" s="20">
        <v>0</v>
      </c>
      <c r="J309" s="20">
        <v>0</v>
      </c>
      <c r="K309" s="20">
        <v>0</v>
      </c>
      <c r="L309" s="20">
        <v>0</v>
      </c>
      <c r="M309" s="20"/>
      <c r="N309" s="20"/>
      <c r="O309" s="22"/>
    </row>
    <row r="310" spans="1:15">
      <c r="A310" s="32">
        <v>6000</v>
      </c>
      <c r="B310" s="33" t="s">
        <v>320</v>
      </c>
      <c r="C310" s="9">
        <f>SUM(D310:O310)</f>
        <v>15349034</v>
      </c>
      <c r="D310" s="34">
        <f>D311+D320+D329</f>
        <v>550350</v>
      </c>
      <c r="E310" s="34">
        <f t="shared" ref="E310:O310" si="62">E311+E320+E329</f>
        <v>1236496</v>
      </c>
      <c r="F310" s="34">
        <f t="shared" si="62"/>
        <v>1522990</v>
      </c>
      <c r="G310" s="34">
        <f t="shared" si="62"/>
        <v>1736575</v>
      </c>
      <c r="H310" s="34">
        <f t="shared" si="62"/>
        <v>1275334</v>
      </c>
      <c r="I310" s="34">
        <f t="shared" si="62"/>
        <v>1417908</v>
      </c>
      <c r="J310" s="34">
        <f t="shared" si="62"/>
        <v>1338202</v>
      </c>
      <c r="K310" s="34">
        <f t="shared" si="62"/>
        <v>1311038</v>
      </c>
      <c r="L310" s="34">
        <f t="shared" si="62"/>
        <v>1298139</v>
      </c>
      <c r="M310" s="34">
        <f t="shared" si="62"/>
        <v>1311967</v>
      </c>
      <c r="N310" s="34">
        <f t="shared" si="62"/>
        <v>1261476</v>
      </c>
      <c r="O310" s="35">
        <f t="shared" si="62"/>
        <v>1088559</v>
      </c>
    </row>
    <row r="311" spans="1:15">
      <c r="A311" s="23">
        <v>6100</v>
      </c>
      <c r="B311" s="24" t="s">
        <v>321</v>
      </c>
      <c r="C311" s="14">
        <f>SUM(D311:O311)</f>
        <v>7473904</v>
      </c>
      <c r="D311" s="25">
        <f>SUM(D312:D319)</f>
        <v>458000</v>
      </c>
      <c r="E311" s="25">
        <f>SUM(E312:E319)</f>
        <v>458000</v>
      </c>
      <c r="F311" s="25">
        <f t="shared" ref="F311:O311" si="63">SUM(F312:F319)</f>
        <v>839070</v>
      </c>
      <c r="G311" s="25">
        <f t="shared" si="63"/>
        <v>958275</v>
      </c>
      <c r="H311" s="25">
        <f t="shared" si="63"/>
        <v>496772</v>
      </c>
      <c r="I311" s="25">
        <f t="shared" si="63"/>
        <v>639492</v>
      </c>
      <c r="J311" s="25">
        <f t="shared" si="63"/>
        <v>559774</v>
      </c>
      <c r="K311" s="25">
        <f t="shared" si="63"/>
        <v>532244</v>
      </c>
      <c r="L311" s="25">
        <f t="shared" si="63"/>
        <v>519474</v>
      </c>
      <c r="M311" s="25">
        <f t="shared" si="63"/>
        <v>533291</v>
      </c>
      <c r="N311" s="25">
        <f t="shared" si="63"/>
        <v>483304</v>
      </c>
      <c r="O311" s="25">
        <f t="shared" si="63"/>
        <v>996208</v>
      </c>
    </row>
    <row r="312" spans="1:15">
      <c r="A312" s="17">
        <v>611</v>
      </c>
      <c r="B312" s="21" t="s">
        <v>322</v>
      </c>
      <c r="C312" s="19">
        <f t="shared" ref="C312:C375" si="64">SUM(D312:O312)</f>
        <v>0</v>
      </c>
      <c r="D312" s="20"/>
      <c r="E312" s="20">
        <v>0</v>
      </c>
      <c r="F312" s="20">
        <v>0</v>
      </c>
      <c r="G312" s="20">
        <v>0</v>
      </c>
      <c r="H312" s="20">
        <v>0</v>
      </c>
      <c r="I312" s="20">
        <v>0</v>
      </c>
      <c r="J312" s="20">
        <v>0</v>
      </c>
      <c r="K312" s="20">
        <v>0</v>
      </c>
      <c r="L312" s="20">
        <v>0</v>
      </c>
      <c r="M312" s="20">
        <v>0</v>
      </c>
      <c r="N312" s="20">
        <v>0</v>
      </c>
      <c r="O312" s="22">
        <v>0</v>
      </c>
    </row>
    <row r="313" spans="1:15">
      <c r="A313" s="17">
        <v>612</v>
      </c>
      <c r="B313" s="21" t="s">
        <v>323</v>
      </c>
      <c r="C313" s="19">
        <f t="shared" si="64"/>
        <v>0</v>
      </c>
      <c r="D313" s="20"/>
      <c r="E313" s="20"/>
      <c r="F313" s="20"/>
      <c r="G313" s="20"/>
      <c r="H313" s="20"/>
      <c r="I313" s="20"/>
      <c r="J313" s="20"/>
      <c r="K313" s="20"/>
      <c r="L313" s="20"/>
      <c r="M313" s="20"/>
      <c r="N313" s="20"/>
      <c r="O313" s="22"/>
    </row>
    <row r="314" spans="1:15" ht="20.399999999999999">
      <c r="A314" s="17">
        <v>613</v>
      </c>
      <c r="B314" s="21" t="s">
        <v>324</v>
      </c>
      <c r="C314" s="19">
        <f t="shared" si="64"/>
        <v>1977904</v>
      </c>
      <c r="D314" s="20"/>
      <c r="E314" s="20"/>
      <c r="F314" s="20">
        <v>381070</v>
      </c>
      <c r="G314" s="20">
        <v>500275</v>
      </c>
      <c r="H314" s="20">
        <v>38772</v>
      </c>
      <c r="I314" s="20">
        <v>181492</v>
      </c>
      <c r="J314" s="20">
        <v>101774</v>
      </c>
      <c r="K314" s="20">
        <v>74244</v>
      </c>
      <c r="L314" s="20">
        <v>61474</v>
      </c>
      <c r="M314" s="20">
        <v>75291</v>
      </c>
      <c r="N314" s="20">
        <v>25304</v>
      </c>
      <c r="O314" s="22">
        <v>538208</v>
      </c>
    </row>
    <row r="315" spans="1:15">
      <c r="A315" s="17">
        <v>614</v>
      </c>
      <c r="B315" s="21" t="s">
        <v>325</v>
      </c>
      <c r="C315" s="19">
        <f t="shared" si="64"/>
        <v>0</v>
      </c>
      <c r="D315" s="20"/>
      <c r="E315" s="20"/>
      <c r="F315" s="20"/>
      <c r="G315" s="20"/>
      <c r="H315" s="20"/>
      <c r="I315" s="20"/>
      <c r="J315" s="20"/>
      <c r="K315" s="20"/>
      <c r="L315" s="20"/>
      <c r="M315" s="20"/>
      <c r="N315" s="20"/>
      <c r="O315" s="22"/>
    </row>
    <row r="316" spans="1:15">
      <c r="A316" s="17">
        <v>615</v>
      </c>
      <c r="B316" s="21" t="s">
        <v>326</v>
      </c>
      <c r="C316" s="19">
        <f t="shared" si="64"/>
        <v>5496000</v>
      </c>
      <c r="D316" s="20">
        <v>458000</v>
      </c>
      <c r="E316" s="20">
        <v>458000</v>
      </c>
      <c r="F316" s="20">
        <v>458000</v>
      </c>
      <c r="G316" s="20">
        <v>458000</v>
      </c>
      <c r="H316" s="20">
        <v>458000</v>
      </c>
      <c r="I316" s="20">
        <v>458000</v>
      </c>
      <c r="J316" s="20">
        <v>458000</v>
      </c>
      <c r="K316" s="20">
        <v>458000</v>
      </c>
      <c r="L316" s="20">
        <v>458000</v>
      </c>
      <c r="M316" s="20">
        <v>458000</v>
      </c>
      <c r="N316" s="20">
        <v>458000</v>
      </c>
      <c r="O316" s="20">
        <v>458000</v>
      </c>
    </row>
    <row r="317" spans="1:15">
      <c r="A317" s="17">
        <v>616</v>
      </c>
      <c r="B317" s="21" t="s">
        <v>327</v>
      </c>
      <c r="C317" s="19">
        <f t="shared" si="64"/>
        <v>0</v>
      </c>
      <c r="D317" s="20"/>
      <c r="E317" s="20"/>
      <c r="F317" s="20"/>
      <c r="G317" s="20"/>
      <c r="H317" s="20"/>
      <c r="I317" s="20"/>
      <c r="J317" s="20"/>
      <c r="K317" s="20"/>
      <c r="L317" s="20"/>
      <c r="M317" s="20"/>
      <c r="N317" s="20"/>
      <c r="O317" s="22"/>
    </row>
    <row r="318" spans="1:15">
      <c r="A318" s="17">
        <v>617</v>
      </c>
      <c r="B318" s="21" t="s">
        <v>328</v>
      </c>
      <c r="C318" s="19">
        <f t="shared" si="64"/>
        <v>0</v>
      </c>
      <c r="D318" s="20"/>
      <c r="E318" s="20"/>
      <c r="F318" s="20"/>
      <c r="G318" s="20"/>
      <c r="H318" s="20"/>
      <c r="I318" s="20"/>
      <c r="J318" s="20"/>
      <c r="K318" s="20"/>
      <c r="L318" s="20"/>
      <c r="M318" s="20"/>
      <c r="N318" s="20"/>
      <c r="O318" s="22"/>
    </row>
    <row r="319" spans="1:15">
      <c r="A319" s="17">
        <v>619</v>
      </c>
      <c r="B319" s="21" t="s">
        <v>329</v>
      </c>
      <c r="C319" s="19">
        <f t="shared" si="64"/>
        <v>0</v>
      </c>
      <c r="D319" s="20"/>
      <c r="E319" s="20"/>
      <c r="F319" s="20"/>
      <c r="G319" s="20"/>
      <c r="H319" s="20"/>
      <c r="I319" s="20"/>
      <c r="J319" s="20"/>
      <c r="K319" s="20"/>
      <c r="L319" s="20"/>
      <c r="M319" s="20"/>
      <c r="N319" s="20"/>
      <c r="O319" s="22"/>
    </row>
    <row r="320" spans="1:15">
      <c r="A320" s="23">
        <v>6200</v>
      </c>
      <c r="B320" s="24" t="s">
        <v>330</v>
      </c>
      <c r="C320" s="14">
        <f t="shared" si="64"/>
        <v>7875130</v>
      </c>
      <c r="D320" s="25">
        <f>SUM(D321:D328)</f>
        <v>92350</v>
      </c>
      <c r="E320" s="25">
        <f t="shared" ref="E320:O320" si="65">SUM(E321:E328)</f>
        <v>778496</v>
      </c>
      <c r="F320" s="25">
        <f t="shared" si="65"/>
        <v>683920</v>
      </c>
      <c r="G320" s="25">
        <f t="shared" si="65"/>
        <v>778300</v>
      </c>
      <c r="H320" s="25">
        <f t="shared" si="65"/>
        <v>778562</v>
      </c>
      <c r="I320" s="25">
        <f t="shared" si="65"/>
        <v>778416</v>
      </c>
      <c r="J320" s="25">
        <f t="shared" si="65"/>
        <v>778428</v>
      </c>
      <c r="K320" s="25">
        <f t="shared" si="65"/>
        <v>778794</v>
      </c>
      <c r="L320" s="25">
        <f t="shared" si="65"/>
        <v>778665</v>
      </c>
      <c r="M320" s="25">
        <f t="shared" si="65"/>
        <v>778676</v>
      </c>
      <c r="N320" s="25">
        <f t="shared" si="65"/>
        <v>778172</v>
      </c>
      <c r="O320" s="25">
        <f t="shared" si="65"/>
        <v>92351</v>
      </c>
    </row>
    <row r="321" spans="1:15">
      <c r="A321" s="17">
        <v>621</v>
      </c>
      <c r="B321" s="21" t="s">
        <v>322</v>
      </c>
      <c r="C321" s="19">
        <f t="shared" si="64"/>
        <v>0</v>
      </c>
      <c r="D321" s="20"/>
      <c r="E321" s="20"/>
      <c r="F321" s="20"/>
      <c r="G321" s="20"/>
      <c r="H321" s="20"/>
      <c r="I321" s="20"/>
      <c r="J321" s="20"/>
      <c r="K321" s="20"/>
      <c r="L321" s="20"/>
      <c r="M321" s="20"/>
      <c r="N321" s="20"/>
      <c r="O321" s="22"/>
    </row>
    <row r="322" spans="1:15">
      <c r="A322" s="17">
        <v>622</v>
      </c>
      <c r="B322" s="21" t="s">
        <v>331</v>
      </c>
      <c r="C322" s="19">
        <f t="shared" si="64"/>
        <v>6766926</v>
      </c>
      <c r="D322" s="20"/>
      <c r="E322" s="20">
        <v>686146</v>
      </c>
      <c r="F322" s="20">
        <v>591570</v>
      </c>
      <c r="G322" s="20">
        <v>685950</v>
      </c>
      <c r="H322" s="20">
        <v>686212</v>
      </c>
      <c r="I322" s="20">
        <v>686066</v>
      </c>
      <c r="J322" s="20">
        <v>686078</v>
      </c>
      <c r="K322" s="20">
        <v>686444</v>
      </c>
      <c r="L322" s="20">
        <v>686314</v>
      </c>
      <c r="M322" s="20">
        <v>686325</v>
      </c>
      <c r="N322" s="20">
        <v>685821</v>
      </c>
      <c r="O322" s="22"/>
    </row>
    <row r="323" spans="1:15" ht="20.399999999999999">
      <c r="A323" s="17">
        <v>623</v>
      </c>
      <c r="B323" s="21" t="s">
        <v>332</v>
      </c>
      <c r="C323" s="19">
        <f t="shared" si="64"/>
        <v>0</v>
      </c>
      <c r="D323" s="20"/>
      <c r="E323" s="20"/>
      <c r="F323" s="20"/>
      <c r="G323" s="20"/>
      <c r="H323" s="20"/>
      <c r="I323" s="20"/>
      <c r="J323" s="20"/>
      <c r="K323" s="20"/>
      <c r="L323" s="20"/>
      <c r="M323" s="20"/>
      <c r="N323" s="20"/>
      <c r="O323" s="22"/>
    </row>
    <row r="324" spans="1:15">
      <c r="A324" s="17">
        <v>624</v>
      </c>
      <c r="B324" s="21" t="s">
        <v>325</v>
      </c>
      <c r="C324" s="19">
        <f t="shared" si="64"/>
        <v>1108204</v>
      </c>
      <c r="D324" s="20">
        <v>92350</v>
      </c>
      <c r="E324" s="20">
        <v>92350</v>
      </c>
      <c r="F324" s="20">
        <v>92350</v>
      </c>
      <c r="G324" s="20">
        <v>92350</v>
      </c>
      <c r="H324" s="20">
        <v>92350</v>
      </c>
      <c r="I324" s="20">
        <v>92350</v>
      </c>
      <c r="J324" s="20">
        <v>92350</v>
      </c>
      <c r="K324" s="20">
        <v>92350</v>
      </c>
      <c r="L324" s="20">
        <v>92351</v>
      </c>
      <c r="M324" s="20">
        <v>92351</v>
      </c>
      <c r="N324" s="20">
        <v>92351</v>
      </c>
      <c r="O324" s="20">
        <v>92351</v>
      </c>
    </row>
    <row r="325" spans="1:15">
      <c r="A325" s="17">
        <v>625</v>
      </c>
      <c r="B325" s="21" t="s">
        <v>326</v>
      </c>
      <c r="C325" s="19">
        <f t="shared" si="64"/>
        <v>0</v>
      </c>
      <c r="D325" s="20"/>
      <c r="E325" s="20"/>
      <c r="F325" s="20"/>
      <c r="G325" s="20"/>
      <c r="H325" s="20"/>
      <c r="I325" s="20"/>
      <c r="J325" s="20"/>
      <c r="K325" s="20"/>
      <c r="L325" s="20"/>
      <c r="M325" s="20"/>
      <c r="N325" s="20"/>
      <c r="O325" s="22"/>
    </row>
    <row r="326" spans="1:15">
      <c r="A326" s="17">
        <v>626</v>
      </c>
      <c r="B326" s="21" t="s">
        <v>327</v>
      </c>
      <c r="C326" s="19">
        <f t="shared" si="64"/>
        <v>0</v>
      </c>
      <c r="D326" s="20"/>
      <c r="E326" s="20"/>
      <c r="F326" s="20"/>
      <c r="G326" s="20"/>
      <c r="H326" s="20"/>
      <c r="I326" s="20"/>
      <c r="J326" s="20"/>
      <c r="K326" s="20"/>
      <c r="L326" s="20"/>
      <c r="M326" s="20"/>
      <c r="N326" s="20"/>
      <c r="O326" s="22"/>
    </row>
    <row r="327" spans="1:15">
      <c r="A327" s="17">
        <v>627</v>
      </c>
      <c r="B327" s="21" t="s">
        <v>328</v>
      </c>
      <c r="C327" s="19">
        <f t="shared" si="64"/>
        <v>0</v>
      </c>
      <c r="D327" s="20"/>
      <c r="E327" s="20"/>
      <c r="F327" s="20"/>
      <c r="G327" s="20"/>
      <c r="H327" s="20"/>
      <c r="I327" s="20"/>
      <c r="J327" s="20"/>
      <c r="K327" s="20"/>
      <c r="L327" s="20"/>
      <c r="M327" s="20"/>
      <c r="N327" s="20"/>
      <c r="O327" s="22"/>
    </row>
    <row r="328" spans="1:15">
      <c r="A328" s="17">
        <v>629</v>
      </c>
      <c r="B328" s="21" t="s">
        <v>333</v>
      </c>
      <c r="C328" s="19">
        <f t="shared" si="64"/>
        <v>0</v>
      </c>
      <c r="D328" s="20"/>
      <c r="E328" s="20"/>
      <c r="F328" s="20"/>
      <c r="G328" s="20"/>
      <c r="H328" s="20"/>
      <c r="I328" s="20"/>
      <c r="J328" s="20"/>
      <c r="K328" s="20"/>
      <c r="L328" s="20"/>
      <c r="M328" s="20"/>
      <c r="N328" s="20"/>
      <c r="O328" s="22"/>
    </row>
    <row r="329" spans="1:15">
      <c r="A329" s="23">
        <v>6300</v>
      </c>
      <c r="B329" s="24" t="s">
        <v>334</v>
      </c>
      <c r="C329" s="14">
        <f t="shared" si="64"/>
        <v>0</v>
      </c>
      <c r="D329" s="25">
        <f>SUM(D330:D331)</f>
        <v>0</v>
      </c>
      <c r="E329" s="25">
        <f t="shared" ref="E329:O329" si="66">SUM(E330:E331)</f>
        <v>0</v>
      </c>
      <c r="F329" s="25">
        <f t="shared" si="66"/>
        <v>0</v>
      </c>
      <c r="G329" s="25">
        <f t="shared" si="66"/>
        <v>0</v>
      </c>
      <c r="H329" s="25">
        <f t="shared" si="66"/>
        <v>0</v>
      </c>
      <c r="I329" s="25">
        <f t="shared" si="66"/>
        <v>0</v>
      </c>
      <c r="J329" s="25">
        <f t="shared" si="66"/>
        <v>0</v>
      </c>
      <c r="K329" s="25">
        <f t="shared" si="66"/>
        <v>0</v>
      </c>
      <c r="L329" s="25">
        <f t="shared" si="66"/>
        <v>0</v>
      </c>
      <c r="M329" s="25">
        <f t="shared" si="66"/>
        <v>0</v>
      </c>
      <c r="N329" s="25">
        <f t="shared" si="66"/>
        <v>0</v>
      </c>
      <c r="O329" s="26">
        <f t="shared" si="66"/>
        <v>0</v>
      </c>
    </row>
    <row r="330" spans="1:15" ht="20.399999999999999">
      <c r="A330" s="17">
        <v>631</v>
      </c>
      <c r="B330" s="21" t="s">
        <v>335</v>
      </c>
      <c r="C330" s="19">
        <f t="shared" si="64"/>
        <v>0</v>
      </c>
      <c r="D330" s="20">
        <v>0</v>
      </c>
      <c r="E330" s="20">
        <v>0</v>
      </c>
      <c r="F330" s="20">
        <v>0</v>
      </c>
      <c r="G330" s="20">
        <v>0</v>
      </c>
      <c r="H330" s="20">
        <v>0</v>
      </c>
      <c r="I330" s="20">
        <v>0</v>
      </c>
      <c r="J330" s="20">
        <v>0</v>
      </c>
      <c r="K330" s="20">
        <v>0</v>
      </c>
      <c r="L330" s="20">
        <v>0</v>
      </c>
      <c r="M330" s="20">
        <v>0</v>
      </c>
      <c r="N330" s="20">
        <v>0</v>
      </c>
      <c r="O330" s="22">
        <v>0</v>
      </c>
    </row>
    <row r="331" spans="1:15" ht="20.399999999999999">
      <c r="A331" s="17">
        <v>632</v>
      </c>
      <c r="B331" s="21" t="s">
        <v>336</v>
      </c>
      <c r="C331" s="19">
        <f t="shared" si="64"/>
        <v>0</v>
      </c>
      <c r="D331" s="20">
        <v>0</v>
      </c>
      <c r="E331" s="20">
        <v>0</v>
      </c>
      <c r="F331" s="20">
        <v>0</v>
      </c>
      <c r="G331" s="20">
        <v>0</v>
      </c>
      <c r="H331" s="20">
        <v>0</v>
      </c>
      <c r="I331" s="20">
        <v>0</v>
      </c>
      <c r="J331" s="20">
        <v>0</v>
      </c>
      <c r="K331" s="20">
        <v>0</v>
      </c>
      <c r="L331" s="20">
        <v>0</v>
      </c>
      <c r="M331" s="20">
        <v>0</v>
      </c>
      <c r="N331" s="20">
        <v>0</v>
      </c>
      <c r="O331" s="22">
        <v>0</v>
      </c>
    </row>
    <row r="332" spans="1:15">
      <c r="A332" s="32">
        <v>7000</v>
      </c>
      <c r="B332" s="33" t="s">
        <v>337</v>
      </c>
      <c r="C332" s="9">
        <f t="shared" si="64"/>
        <v>0</v>
      </c>
      <c r="D332" s="34">
        <f>D333+D336+D346+D353+D363+D373+D376</f>
        <v>0</v>
      </c>
      <c r="E332" s="34">
        <f t="shared" ref="E332:O332" si="67">E333+E336+E346+E353+E363+E373+E376</f>
        <v>0</v>
      </c>
      <c r="F332" s="34">
        <f t="shared" si="67"/>
        <v>0</v>
      </c>
      <c r="G332" s="34">
        <f t="shared" si="67"/>
        <v>0</v>
      </c>
      <c r="H332" s="34">
        <f t="shared" si="67"/>
        <v>0</v>
      </c>
      <c r="I332" s="34">
        <f t="shared" si="67"/>
        <v>0</v>
      </c>
      <c r="J332" s="34">
        <f t="shared" si="67"/>
        <v>0</v>
      </c>
      <c r="K332" s="34">
        <f t="shared" si="67"/>
        <v>0</v>
      </c>
      <c r="L332" s="34">
        <f t="shared" si="67"/>
        <v>0</v>
      </c>
      <c r="M332" s="34">
        <f t="shared" si="67"/>
        <v>0</v>
      </c>
      <c r="N332" s="34">
        <f t="shared" si="67"/>
        <v>0</v>
      </c>
      <c r="O332" s="35">
        <f t="shared" si="67"/>
        <v>0</v>
      </c>
    </row>
    <row r="333" spans="1:15">
      <c r="A333" s="45">
        <v>7100</v>
      </c>
      <c r="B333" s="24" t="s">
        <v>338</v>
      </c>
      <c r="C333" s="14">
        <f t="shared" si="64"/>
        <v>0</v>
      </c>
      <c r="D333" s="25">
        <f>SUM(D334:D335)</f>
        <v>0</v>
      </c>
      <c r="E333" s="25">
        <f t="shared" ref="E333:O333" si="68">SUM(E334:E335)</f>
        <v>0</v>
      </c>
      <c r="F333" s="25">
        <f t="shared" si="68"/>
        <v>0</v>
      </c>
      <c r="G333" s="25">
        <f t="shared" si="68"/>
        <v>0</v>
      </c>
      <c r="H333" s="25">
        <f t="shared" si="68"/>
        <v>0</v>
      </c>
      <c r="I333" s="25">
        <f t="shared" si="68"/>
        <v>0</v>
      </c>
      <c r="J333" s="25">
        <f t="shared" si="68"/>
        <v>0</v>
      </c>
      <c r="K333" s="25">
        <f t="shared" si="68"/>
        <v>0</v>
      </c>
      <c r="L333" s="25">
        <f t="shared" si="68"/>
        <v>0</v>
      </c>
      <c r="M333" s="25">
        <f t="shared" si="68"/>
        <v>0</v>
      </c>
      <c r="N333" s="25">
        <f t="shared" si="68"/>
        <v>0</v>
      </c>
      <c r="O333" s="26">
        <f t="shared" si="68"/>
        <v>0</v>
      </c>
    </row>
    <row r="334" spans="1:15" ht="20.399999999999999">
      <c r="A334" s="17">
        <v>711</v>
      </c>
      <c r="B334" s="21" t="s">
        <v>339</v>
      </c>
      <c r="C334" s="19">
        <f t="shared" si="64"/>
        <v>0</v>
      </c>
      <c r="D334" s="20">
        <v>0</v>
      </c>
      <c r="E334" s="20">
        <v>0</v>
      </c>
      <c r="F334" s="20">
        <v>0</v>
      </c>
      <c r="G334" s="20">
        <v>0</v>
      </c>
      <c r="H334" s="20">
        <v>0</v>
      </c>
      <c r="I334" s="20">
        <v>0</v>
      </c>
      <c r="J334" s="20">
        <v>0</v>
      </c>
      <c r="K334" s="20">
        <v>0</v>
      </c>
      <c r="L334" s="20">
        <v>0</v>
      </c>
      <c r="M334" s="20">
        <v>0</v>
      </c>
      <c r="N334" s="20">
        <v>0</v>
      </c>
      <c r="O334" s="22">
        <v>0</v>
      </c>
    </row>
    <row r="335" spans="1:15" ht="20.399999999999999">
      <c r="A335" s="17">
        <v>712</v>
      </c>
      <c r="B335" s="21" t="s">
        <v>340</v>
      </c>
      <c r="C335" s="19">
        <f t="shared" si="64"/>
        <v>0</v>
      </c>
      <c r="D335" s="20">
        <v>0</v>
      </c>
      <c r="E335" s="20">
        <v>0</v>
      </c>
      <c r="F335" s="20">
        <v>0</v>
      </c>
      <c r="G335" s="20">
        <v>0</v>
      </c>
      <c r="H335" s="20">
        <v>0</v>
      </c>
      <c r="I335" s="20">
        <v>0</v>
      </c>
      <c r="J335" s="20">
        <v>0</v>
      </c>
      <c r="K335" s="20">
        <v>0</v>
      </c>
      <c r="L335" s="20">
        <v>0</v>
      </c>
      <c r="M335" s="20">
        <v>0</v>
      </c>
      <c r="N335" s="20">
        <v>0</v>
      </c>
      <c r="O335" s="22">
        <v>0</v>
      </c>
    </row>
    <row r="336" spans="1:15">
      <c r="A336" s="23">
        <v>7200</v>
      </c>
      <c r="B336" s="24" t="s">
        <v>341</v>
      </c>
      <c r="C336" s="14">
        <f t="shared" si="64"/>
        <v>0</v>
      </c>
      <c r="D336" s="25">
        <f>SUM(D337:D345)</f>
        <v>0</v>
      </c>
      <c r="E336" s="25">
        <f t="shared" ref="E336:O336" si="69">SUM(E337:E345)</f>
        <v>0</v>
      </c>
      <c r="F336" s="25">
        <f t="shared" si="69"/>
        <v>0</v>
      </c>
      <c r="G336" s="25">
        <f t="shared" si="69"/>
        <v>0</v>
      </c>
      <c r="H336" s="25">
        <f t="shared" si="69"/>
        <v>0</v>
      </c>
      <c r="I336" s="25">
        <f t="shared" si="69"/>
        <v>0</v>
      </c>
      <c r="J336" s="25">
        <f t="shared" si="69"/>
        <v>0</v>
      </c>
      <c r="K336" s="25">
        <f t="shared" si="69"/>
        <v>0</v>
      </c>
      <c r="L336" s="25">
        <f t="shared" si="69"/>
        <v>0</v>
      </c>
      <c r="M336" s="25">
        <f t="shared" si="69"/>
        <v>0</v>
      </c>
      <c r="N336" s="25">
        <f t="shared" si="69"/>
        <v>0</v>
      </c>
      <c r="O336" s="26">
        <f t="shared" si="69"/>
        <v>0</v>
      </c>
    </row>
    <row r="337" spans="1:15" ht="20.399999999999999">
      <c r="A337" s="17">
        <v>721</v>
      </c>
      <c r="B337" s="21" t="s">
        <v>342</v>
      </c>
      <c r="C337" s="19">
        <f t="shared" si="64"/>
        <v>0</v>
      </c>
      <c r="D337" s="20">
        <v>0</v>
      </c>
      <c r="E337" s="20">
        <v>0</v>
      </c>
      <c r="F337" s="20">
        <v>0</v>
      </c>
      <c r="G337" s="20">
        <v>0</v>
      </c>
      <c r="H337" s="20">
        <v>0</v>
      </c>
      <c r="I337" s="20">
        <v>0</v>
      </c>
      <c r="J337" s="20">
        <v>0</v>
      </c>
      <c r="K337" s="20">
        <v>0</v>
      </c>
      <c r="L337" s="20">
        <v>0</v>
      </c>
      <c r="M337" s="20">
        <v>0</v>
      </c>
      <c r="N337" s="20">
        <v>0</v>
      </c>
      <c r="O337" s="22">
        <v>0</v>
      </c>
    </row>
    <row r="338" spans="1:15" ht="20.399999999999999">
      <c r="A338" s="17">
        <v>722</v>
      </c>
      <c r="B338" s="21" t="s">
        <v>343</v>
      </c>
      <c r="C338" s="19">
        <f t="shared" si="64"/>
        <v>0</v>
      </c>
      <c r="D338" s="20">
        <v>0</v>
      </c>
      <c r="E338" s="20">
        <v>0</v>
      </c>
      <c r="F338" s="20">
        <v>0</v>
      </c>
      <c r="G338" s="20">
        <v>0</v>
      </c>
      <c r="H338" s="20">
        <v>0</v>
      </c>
      <c r="I338" s="20">
        <v>0</v>
      </c>
      <c r="J338" s="20">
        <v>0</v>
      </c>
      <c r="K338" s="20">
        <v>0</v>
      </c>
      <c r="L338" s="20">
        <v>0</v>
      </c>
      <c r="M338" s="20">
        <v>0</v>
      </c>
      <c r="N338" s="20">
        <v>0</v>
      </c>
      <c r="O338" s="22">
        <v>0</v>
      </c>
    </row>
    <row r="339" spans="1:15" ht="20.399999999999999">
      <c r="A339" s="17">
        <v>723</v>
      </c>
      <c r="B339" s="21" t="s">
        <v>344</v>
      </c>
      <c r="C339" s="19">
        <f t="shared" si="64"/>
        <v>0</v>
      </c>
      <c r="D339" s="20">
        <v>0</v>
      </c>
      <c r="E339" s="20">
        <v>0</v>
      </c>
      <c r="F339" s="20">
        <v>0</v>
      </c>
      <c r="G339" s="20">
        <v>0</v>
      </c>
      <c r="H339" s="20">
        <v>0</v>
      </c>
      <c r="I339" s="20">
        <v>0</v>
      </c>
      <c r="J339" s="20">
        <v>0</v>
      </c>
      <c r="K339" s="20">
        <v>0</v>
      </c>
      <c r="L339" s="20">
        <v>0</v>
      </c>
      <c r="M339" s="20">
        <v>0</v>
      </c>
      <c r="N339" s="20">
        <v>0</v>
      </c>
      <c r="O339" s="22">
        <v>0</v>
      </c>
    </row>
    <row r="340" spans="1:15" ht="20.399999999999999">
      <c r="A340" s="17">
        <v>724</v>
      </c>
      <c r="B340" s="21" t="s">
        <v>345</v>
      </c>
      <c r="C340" s="19">
        <f t="shared" si="64"/>
        <v>0</v>
      </c>
      <c r="D340" s="20">
        <v>0</v>
      </c>
      <c r="E340" s="20">
        <v>0</v>
      </c>
      <c r="F340" s="20">
        <v>0</v>
      </c>
      <c r="G340" s="20">
        <v>0</v>
      </c>
      <c r="H340" s="20">
        <v>0</v>
      </c>
      <c r="I340" s="20">
        <v>0</v>
      </c>
      <c r="J340" s="20">
        <v>0</v>
      </c>
      <c r="K340" s="20">
        <v>0</v>
      </c>
      <c r="L340" s="20">
        <v>0</v>
      </c>
      <c r="M340" s="20">
        <v>0</v>
      </c>
      <c r="N340" s="20">
        <v>0</v>
      </c>
      <c r="O340" s="22">
        <v>0</v>
      </c>
    </row>
    <row r="341" spans="1:15" ht="20.399999999999999">
      <c r="A341" s="17">
        <v>725</v>
      </c>
      <c r="B341" s="21" t="s">
        <v>346</v>
      </c>
      <c r="C341" s="19">
        <f t="shared" si="64"/>
        <v>0</v>
      </c>
      <c r="D341" s="20">
        <v>0</v>
      </c>
      <c r="E341" s="20">
        <v>0</v>
      </c>
      <c r="F341" s="20">
        <v>0</v>
      </c>
      <c r="G341" s="20">
        <v>0</v>
      </c>
      <c r="H341" s="20">
        <v>0</v>
      </c>
      <c r="I341" s="20">
        <v>0</v>
      </c>
      <c r="J341" s="20">
        <v>0</v>
      </c>
      <c r="K341" s="20">
        <v>0</v>
      </c>
      <c r="L341" s="20">
        <v>0</v>
      </c>
      <c r="M341" s="20">
        <v>0</v>
      </c>
      <c r="N341" s="20">
        <v>0</v>
      </c>
      <c r="O341" s="22">
        <v>0</v>
      </c>
    </row>
    <row r="342" spans="1:15" ht="20.399999999999999">
      <c r="A342" s="17">
        <v>726</v>
      </c>
      <c r="B342" s="21" t="s">
        <v>347</v>
      </c>
      <c r="C342" s="19">
        <f t="shared" si="64"/>
        <v>0</v>
      </c>
      <c r="D342" s="20">
        <v>0</v>
      </c>
      <c r="E342" s="20">
        <v>0</v>
      </c>
      <c r="F342" s="20">
        <v>0</v>
      </c>
      <c r="G342" s="20">
        <v>0</v>
      </c>
      <c r="H342" s="20">
        <v>0</v>
      </c>
      <c r="I342" s="20">
        <v>0</v>
      </c>
      <c r="J342" s="20">
        <v>0</v>
      </c>
      <c r="K342" s="20">
        <v>0</v>
      </c>
      <c r="L342" s="20">
        <v>0</v>
      </c>
      <c r="M342" s="20">
        <v>0</v>
      </c>
      <c r="N342" s="20">
        <v>0</v>
      </c>
      <c r="O342" s="22">
        <v>0</v>
      </c>
    </row>
    <row r="343" spans="1:15" ht="20.399999999999999">
      <c r="A343" s="17">
        <v>727</v>
      </c>
      <c r="B343" s="21" t="s">
        <v>348</v>
      </c>
      <c r="C343" s="19">
        <f t="shared" si="64"/>
        <v>0</v>
      </c>
      <c r="D343" s="20">
        <v>0</v>
      </c>
      <c r="E343" s="20">
        <v>0</v>
      </c>
      <c r="F343" s="20">
        <v>0</v>
      </c>
      <c r="G343" s="20">
        <v>0</v>
      </c>
      <c r="H343" s="20">
        <v>0</v>
      </c>
      <c r="I343" s="20">
        <v>0</v>
      </c>
      <c r="J343" s="20">
        <v>0</v>
      </c>
      <c r="K343" s="20">
        <v>0</v>
      </c>
      <c r="L343" s="20">
        <v>0</v>
      </c>
      <c r="M343" s="20">
        <v>0</v>
      </c>
      <c r="N343" s="20">
        <v>0</v>
      </c>
      <c r="O343" s="22">
        <v>0</v>
      </c>
    </row>
    <row r="344" spans="1:15" ht="20.399999999999999">
      <c r="A344" s="17">
        <v>728</v>
      </c>
      <c r="B344" s="21" t="s">
        <v>349</v>
      </c>
      <c r="C344" s="19">
        <f t="shared" si="64"/>
        <v>0</v>
      </c>
      <c r="D344" s="20">
        <v>0</v>
      </c>
      <c r="E344" s="20">
        <v>0</v>
      </c>
      <c r="F344" s="20">
        <v>0</v>
      </c>
      <c r="G344" s="20">
        <v>0</v>
      </c>
      <c r="H344" s="20">
        <v>0</v>
      </c>
      <c r="I344" s="20">
        <v>0</v>
      </c>
      <c r="J344" s="20">
        <v>0</v>
      </c>
      <c r="K344" s="20">
        <v>0</v>
      </c>
      <c r="L344" s="20">
        <v>0</v>
      </c>
      <c r="M344" s="20">
        <v>0</v>
      </c>
      <c r="N344" s="20">
        <v>0</v>
      </c>
      <c r="O344" s="22">
        <v>0</v>
      </c>
    </row>
    <row r="345" spans="1:15" ht="20.399999999999999">
      <c r="A345" s="17">
        <v>729</v>
      </c>
      <c r="B345" s="21" t="s">
        <v>350</v>
      </c>
      <c r="C345" s="19">
        <f t="shared" si="64"/>
        <v>0</v>
      </c>
      <c r="D345" s="20">
        <v>0</v>
      </c>
      <c r="E345" s="20">
        <v>0</v>
      </c>
      <c r="F345" s="20">
        <v>0</v>
      </c>
      <c r="G345" s="20">
        <v>0</v>
      </c>
      <c r="H345" s="20">
        <v>0</v>
      </c>
      <c r="I345" s="20">
        <v>0</v>
      </c>
      <c r="J345" s="20">
        <v>0</v>
      </c>
      <c r="K345" s="20">
        <v>0</v>
      </c>
      <c r="L345" s="20">
        <v>0</v>
      </c>
      <c r="M345" s="20">
        <v>0</v>
      </c>
      <c r="N345" s="20">
        <v>0</v>
      </c>
      <c r="O345" s="22">
        <v>0</v>
      </c>
    </row>
    <row r="346" spans="1:15">
      <c r="A346" s="23">
        <v>7300</v>
      </c>
      <c r="B346" s="24" t="s">
        <v>351</v>
      </c>
      <c r="C346" s="14">
        <f t="shared" si="64"/>
        <v>0</v>
      </c>
      <c r="D346" s="25">
        <f>SUM(D347:D352)</f>
        <v>0</v>
      </c>
      <c r="E346" s="25">
        <f t="shared" ref="E346:O346" si="70">SUM(E347:E352)</f>
        <v>0</v>
      </c>
      <c r="F346" s="25">
        <f t="shared" si="70"/>
        <v>0</v>
      </c>
      <c r="G346" s="25">
        <f t="shared" si="70"/>
        <v>0</v>
      </c>
      <c r="H346" s="25">
        <f t="shared" si="70"/>
        <v>0</v>
      </c>
      <c r="I346" s="25">
        <f t="shared" si="70"/>
        <v>0</v>
      </c>
      <c r="J346" s="25">
        <f t="shared" si="70"/>
        <v>0</v>
      </c>
      <c r="K346" s="25">
        <f t="shared" si="70"/>
        <v>0</v>
      </c>
      <c r="L346" s="25">
        <f t="shared" si="70"/>
        <v>0</v>
      </c>
      <c r="M346" s="25">
        <f t="shared" si="70"/>
        <v>0</v>
      </c>
      <c r="N346" s="25">
        <f t="shared" si="70"/>
        <v>0</v>
      </c>
      <c r="O346" s="26">
        <f t="shared" si="70"/>
        <v>0</v>
      </c>
    </row>
    <row r="347" spans="1:15">
      <c r="A347" s="17">
        <v>731</v>
      </c>
      <c r="B347" s="21" t="s">
        <v>352</v>
      </c>
      <c r="C347" s="19">
        <f t="shared" si="64"/>
        <v>0</v>
      </c>
      <c r="D347" s="20">
        <v>0</v>
      </c>
      <c r="E347" s="20">
        <v>0</v>
      </c>
      <c r="F347" s="20">
        <v>0</v>
      </c>
      <c r="G347" s="20">
        <v>0</v>
      </c>
      <c r="H347" s="20">
        <v>0</v>
      </c>
      <c r="I347" s="20">
        <v>0</v>
      </c>
      <c r="J347" s="20">
        <v>0</v>
      </c>
      <c r="K347" s="20">
        <v>0</v>
      </c>
      <c r="L347" s="20">
        <v>0</v>
      </c>
      <c r="M347" s="20">
        <v>0</v>
      </c>
      <c r="N347" s="20">
        <v>0</v>
      </c>
      <c r="O347" s="22">
        <v>0</v>
      </c>
    </row>
    <row r="348" spans="1:15" ht="20.399999999999999">
      <c r="A348" s="17">
        <v>732</v>
      </c>
      <c r="B348" s="21" t="s">
        <v>353</v>
      </c>
      <c r="C348" s="19">
        <f t="shared" si="64"/>
        <v>0</v>
      </c>
      <c r="D348" s="20">
        <v>0</v>
      </c>
      <c r="E348" s="20">
        <v>0</v>
      </c>
      <c r="F348" s="20">
        <v>0</v>
      </c>
      <c r="G348" s="20">
        <v>0</v>
      </c>
      <c r="H348" s="20">
        <v>0</v>
      </c>
      <c r="I348" s="20">
        <v>0</v>
      </c>
      <c r="J348" s="20">
        <v>0</v>
      </c>
      <c r="K348" s="20">
        <v>0</v>
      </c>
      <c r="L348" s="20">
        <v>0</v>
      </c>
      <c r="M348" s="20">
        <v>0</v>
      </c>
      <c r="N348" s="20">
        <v>0</v>
      </c>
      <c r="O348" s="22">
        <v>0</v>
      </c>
    </row>
    <row r="349" spans="1:15" ht="20.399999999999999">
      <c r="A349" s="17">
        <v>733</v>
      </c>
      <c r="B349" s="21" t="s">
        <v>354</v>
      </c>
      <c r="C349" s="19">
        <f t="shared" si="64"/>
        <v>0</v>
      </c>
      <c r="D349" s="20">
        <v>0</v>
      </c>
      <c r="E349" s="20">
        <v>0</v>
      </c>
      <c r="F349" s="20">
        <v>0</v>
      </c>
      <c r="G349" s="20">
        <v>0</v>
      </c>
      <c r="H349" s="20">
        <v>0</v>
      </c>
      <c r="I349" s="20">
        <v>0</v>
      </c>
      <c r="J349" s="20">
        <v>0</v>
      </c>
      <c r="K349" s="20">
        <v>0</v>
      </c>
      <c r="L349" s="20">
        <v>0</v>
      </c>
      <c r="M349" s="20">
        <v>0</v>
      </c>
      <c r="N349" s="20">
        <v>0</v>
      </c>
      <c r="O349" s="22">
        <v>0</v>
      </c>
    </row>
    <row r="350" spans="1:15">
      <c r="A350" s="17">
        <v>734</v>
      </c>
      <c r="B350" s="21" t="s">
        <v>355</v>
      </c>
      <c r="C350" s="19">
        <f t="shared" si="64"/>
        <v>0</v>
      </c>
      <c r="D350" s="20">
        <v>0</v>
      </c>
      <c r="E350" s="20">
        <v>0</v>
      </c>
      <c r="F350" s="20">
        <v>0</v>
      </c>
      <c r="G350" s="20">
        <v>0</v>
      </c>
      <c r="H350" s="20">
        <v>0</v>
      </c>
      <c r="I350" s="20">
        <v>0</v>
      </c>
      <c r="J350" s="20">
        <v>0</v>
      </c>
      <c r="K350" s="20">
        <v>0</v>
      </c>
      <c r="L350" s="20">
        <v>0</v>
      </c>
      <c r="M350" s="20">
        <v>0</v>
      </c>
      <c r="N350" s="20">
        <v>0</v>
      </c>
      <c r="O350" s="22">
        <v>0</v>
      </c>
    </row>
    <row r="351" spans="1:15">
      <c r="A351" s="17">
        <v>735</v>
      </c>
      <c r="B351" s="21" t="s">
        <v>356</v>
      </c>
      <c r="C351" s="19">
        <f t="shared" si="64"/>
        <v>0</v>
      </c>
      <c r="D351" s="20">
        <v>0</v>
      </c>
      <c r="E351" s="20">
        <v>0</v>
      </c>
      <c r="F351" s="20">
        <v>0</v>
      </c>
      <c r="G351" s="20">
        <v>0</v>
      </c>
      <c r="H351" s="20">
        <v>0</v>
      </c>
      <c r="I351" s="20">
        <v>0</v>
      </c>
      <c r="J351" s="20">
        <v>0</v>
      </c>
      <c r="K351" s="20">
        <v>0</v>
      </c>
      <c r="L351" s="20">
        <v>0</v>
      </c>
      <c r="M351" s="20">
        <v>0</v>
      </c>
      <c r="N351" s="20">
        <v>0</v>
      </c>
      <c r="O351" s="22">
        <v>0</v>
      </c>
    </row>
    <row r="352" spans="1:15">
      <c r="A352" s="17">
        <v>739</v>
      </c>
      <c r="B352" s="21" t="s">
        <v>357</v>
      </c>
      <c r="C352" s="19">
        <f t="shared" si="64"/>
        <v>0</v>
      </c>
      <c r="D352" s="20">
        <v>0</v>
      </c>
      <c r="E352" s="20">
        <v>0</v>
      </c>
      <c r="F352" s="20">
        <v>0</v>
      </c>
      <c r="G352" s="20">
        <v>0</v>
      </c>
      <c r="H352" s="20">
        <v>0</v>
      </c>
      <c r="I352" s="20">
        <v>0</v>
      </c>
      <c r="J352" s="20">
        <v>0</v>
      </c>
      <c r="K352" s="20">
        <v>0</v>
      </c>
      <c r="L352" s="20">
        <v>0</v>
      </c>
      <c r="M352" s="20">
        <v>0</v>
      </c>
      <c r="N352" s="20">
        <v>0</v>
      </c>
      <c r="O352" s="22">
        <v>0</v>
      </c>
    </row>
    <row r="353" spans="1:15">
      <c r="A353" s="23">
        <v>7400</v>
      </c>
      <c r="B353" s="24" t="s">
        <v>358</v>
      </c>
      <c r="C353" s="14">
        <f t="shared" si="64"/>
        <v>0</v>
      </c>
      <c r="D353" s="25">
        <f>SUM(D354:D362)</f>
        <v>0</v>
      </c>
      <c r="E353" s="25">
        <f t="shared" ref="E353:O353" si="71">SUM(E354:E362)</f>
        <v>0</v>
      </c>
      <c r="F353" s="25">
        <f t="shared" si="71"/>
        <v>0</v>
      </c>
      <c r="G353" s="25">
        <f t="shared" si="71"/>
        <v>0</v>
      </c>
      <c r="H353" s="25">
        <f t="shared" si="71"/>
        <v>0</v>
      </c>
      <c r="I353" s="25">
        <f t="shared" si="71"/>
        <v>0</v>
      </c>
      <c r="J353" s="25">
        <f t="shared" si="71"/>
        <v>0</v>
      </c>
      <c r="K353" s="25">
        <f t="shared" si="71"/>
        <v>0</v>
      </c>
      <c r="L353" s="25">
        <f t="shared" si="71"/>
        <v>0</v>
      </c>
      <c r="M353" s="25">
        <f t="shared" si="71"/>
        <v>0</v>
      </c>
      <c r="N353" s="25">
        <f t="shared" si="71"/>
        <v>0</v>
      </c>
      <c r="O353" s="26">
        <f t="shared" si="71"/>
        <v>0</v>
      </c>
    </row>
    <row r="354" spans="1:15" ht="20.399999999999999">
      <c r="A354" s="17">
        <v>741</v>
      </c>
      <c r="B354" s="21" t="s">
        <v>359</v>
      </c>
      <c r="C354" s="19">
        <f t="shared" si="64"/>
        <v>0</v>
      </c>
      <c r="D354" s="28">
        <v>0</v>
      </c>
      <c r="E354" s="28">
        <v>0</v>
      </c>
      <c r="F354" s="28">
        <v>0</v>
      </c>
      <c r="G354" s="28">
        <v>0</v>
      </c>
      <c r="H354" s="28">
        <v>0</v>
      </c>
      <c r="I354" s="28">
        <v>0</v>
      </c>
      <c r="J354" s="28">
        <v>0</v>
      </c>
      <c r="K354" s="28">
        <v>0</v>
      </c>
      <c r="L354" s="28">
        <v>0</v>
      </c>
      <c r="M354" s="28">
        <v>0</v>
      </c>
      <c r="N354" s="28">
        <v>0</v>
      </c>
      <c r="O354" s="29">
        <v>0</v>
      </c>
    </row>
    <row r="355" spans="1:15" ht="20.399999999999999">
      <c r="A355" s="17">
        <v>742</v>
      </c>
      <c r="B355" s="21" t="s">
        <v>360</v>
      </c>
      <c r="C355" s="19">
        <f t="shared" si="64"/>
        <v>0</v>
      </c>
      <c r="D355" s="28">
        <v>0</v>
      </c>
      <c r="E355" s="28">
        <v>0</v>
      </c>
      <c r="F355" s="28">
        <v>0</v>
      </c>
      <c r="G355" s="28">
        <v>0</v>
      </c>
      <c r="H355" s="28">
        <v>0</v>
      </c>
      <c r="I355" s="28">
        <v>0</v>
      </c>
      <c r="J355" s="28">
        <v>0</v>
      </c>
      <c r="K355" s="28">
        <v>0</v>
      </c>
      <c r="L355" s="28">
        <v>0</v>
      </c>
      <c r="M355" s="28">
        <v>0</v>
      </c>
      <c r="N355" s="28">
        <v>0</v>
      </c>
      <c r="O355" s="29">
        <v>0</v>
      </c>
    </row>
    <row r="356" spans="1:15" ht="20.399999999999999">
      <c r="A356" s="17">
        <v>743</v>
      </c>
      <c r="B356" s="21" t="s">
        <v>361</v>
      </c>
      <c r="C356" s="19">
        <f t="shared" si="64"/>
        <v>0</v>
      </c>
      <c r="D356" s="28">
        <v>0</v>
      </c>
      <c r="E356" s="28">
        <v>0</v>
      </c>
      <c r="F356" s="28">
        <v>0</v>
      </c>
      <c r="G356" s="28">
        <v>0</v>
      </c>
      <c r="H356" s="28">
        <v>0</v>
      </c>
      <c r="I356" s="28">
        <v>0</v>
      </c>
      <c r="J356" s="28">
        <v>0</v>
      </c>
      <c r="K356" s="28">
        <v>0</v>
      </c>
      <c r="L356" s="28">
        <v>0</v>
      </c>
      <c r="M356" s="28">
        <v>0</v>
      </c>
      <c r="N356" s="28">
        <v>0</v>
      </c>
      <c r="O356" s="29">
        <v>0</v>
      </c>
    </row>
    <row r="357" spans="1:15" ht="20.399999999999999">
      <c r="A357" s="17">
        <v>744</v>
      </c>
      <c r="B357" s="21" t="s">
        <v>362</v>
      </c>
      <c r="C357" s="19">
        <f t="shared" si="64"/>
        <v>0</v>
      </c>
      <c r="D357" s="28">
        <v>0</v>
      </c>
      <c r="E357" s="28">
        <v>0</v>
      </c>
      <c r="F357" s="28">
        <v>0</v>
      </c>
      <c r="G357" s="28">
        <v>0</v>
      </c>
      <c r="H357" s="28">
        <v>0</v>
      </c>
      <c r="I357" s="28">
        <v>0</v>
      </c>
      <c r="J357" s="28">
        <v>0</v>
      </c>
      <c r="K357" s="28">
        <v>0</v>
      </c>
      <c r="L357" s="28">
        <v>0</v>
      </c>
      <c r="M357" s="28">
        <v>0</v>
      </c>
      <c r="N357" s="28">
        <v>0</v>
      </c>
      <c r="O357" s="29">
        <v>0</v>
      </c>
    </row>
    <row r="358" spans="1:15">
      <c r="A358" s="17">
        <v>745</v>
      </c>
      <c r="B358" s="21" t="s">
        <v>363</v>
      </c>
      <c r="C358" s="19">
        <f t="shared" si="64"/>
        <v>0</v>
      </c>
      <c r="D358" s="28">
        <v>0</v>
      </c>
      <c r="E358" s="28">
        <v>0</v>
      </c>
      <c r="F358" s="28">
        <v>0</v>
      </c>
      <c r="G358" s="28">
        <v>0</v>
      </c>
      <c r="H358" s="28">
        <v>0</v>
      </c>
      <c r="I358" s="28">
        <v>0</v>
      </c>
      <c r="J358" s="28">
        <v>0</v>
      </c>
      <c r="K358" s="28">
        <v>0</v>
      </c>
      <c r="L358" s="28">
        <v>0</v>
      </c>
      <c r="M358" s="28">
        <v>0</v>
      </c>
      <c r="N358" s="28">
        <v>0</v>
      </c>
      <c r="O358" s="29">
        <v>0</v>
      </c>
    </row>
    <row r="359" spans="1:15">
      <c r="A359" s="17">
        <v>746</v>
      </c>
      <c r="B359" s="21" t="s">
        <v>364</v>
      </c>
      <c r="C359" s="19">
        <f t="shared" si="64"/>
        <v>0</v>
      </c>
      <c r="D359" s="28">
        <v>0</v>
      </c>
      <c r="E359" s="28">
        <v>0</v>
      </c>
      <c r="F359" s="28">
        <v>0</v>
      </c>
      <c r="G359" s="28">
        <v>0</v>
      </c>
      <c r="H359" s="28">
        <v>0</v>
      </c>
      <c r="I359" s="28">
        <v>0</v>
      </c>
      <c r="J359" s="28">
        <v>0</v>
      </c>
      <c r="K359" s="28">
        <v>0</v>
      </c>
      <c r="L359" s="28">
        <v>0</v>
      </c>
      <c r="M359" s="28">
        <v>0</v>
      </c>
      <c r="N359" s="28">
        <v>0</v>
      </c>
      <c r="O359" s="29">
        <v>0</v>
      </c>
    </row>
    <row r="360" spans="1:15">
      <c r="A360" s="17">
        <v>747</v>
      </c>
      <c r="B360" s="21" t="s">
        <v>365</v>
      </c>
      <c r="C360" s="19">
        <f t="shared" si="64"/>
        <v>0</v>
      </c>
      <c r="D360" s="28">
        <v>0</v>
      </c>
      <c r="E360" s="28">
        <v>0</v>
      </c>
      <c r="F360" s="28">
        <v>0</v>
      </c>
      <c r="G360" s="28">
        <v>0</v>
      </c>
      <c r="H360" s="28">
        <v>0</v>
      </c>
      <c r="I360" s="28">
        <v>0</v>
      </c>
      <c r="J360" s="28">
        <v>0</v>
      </c>
      <c r="K360" s="28">
        <v>0</v>
      </c>
      <c r="L360" s="28">
        <v>0</v>
      </c>
      <c r="M360" s="28">
        <v>0</v>
      </c>
      <c r="N360" s="28">
        <v>0</v>
      </c>
      <c r="O360" s="29">
        <v>0</v>
      </c>
    </row>
    <row r="361" spans="1:15">
      <c r="A361" s="17">
        <v>748</v>
      </c>
      <c r="B361" s="21" t="s">
        <v>366</v>
      </c>
      <c r="C361" s="19">
        <f t="shared" si="64"/>
        <v>0</v>
      </c>
      <c r="D361" s="28">
        <v>0</v>
      </c>
      <c r="E361" s="28">
        <v>0</v>
      </c>
      <c r="F361" s="28">
        <v>0</v>
      </c>
      <c r="G361" s="28">
        <v>0</v>
      </c>
      <c r="H361" s="28">
        <v>0</v>
      </c>
      <c r="I361" s="28">
        <v>0</v>
      </c>
      <c r="J361" s="28">
        <v>0</v>
      </c>
      <c r="K361" s="28">
        <v>0</v>
      </c>
      <c r="L361" s="28">
        <v>0</v>
      </c>
      <c r="M361" s="28">
        <v>0</v>
      </c>
      <c r="N361" s="28">
        <v>0</v>
      </c>
      <c r="O361" s="29">
        <v>0</v>
      </c>
    </row>
    <row r="362" spans="1:15">
      <c r="A362" s="17">
        <v>749</v>
      </c>
      <c r="B362" s="21" t="s">
        <v>367</v>
      </c>
      <c r="C362" s="19">
        <f t="shared" si="64"/>
        <v>0</v>
      </c>
      <c r="D362" s="28">
        <v>0</v>
      </c>
      <c r="E362" s="28">
        <v>0</v>
      </c>
      <c r="F362" s="28">
        <v>0</v>
      </c>
      <c r="G362" s="28">
        <v>0</v>
      </c>
      <c r="H362" s="28">
        <v>0</v>
      </c>
      <c r="I362" s="28">
        <v>0</v>
      </c>
      <c r="J362" s="28">
        <v>0</v>
      </c>
      <c r="K362" s="28">
        <v>0</v>
      </c>
      <c r="L362" s="28">
        <v>0</v>
      </c>
      <c r="M362" s="28">
        <v>0</v>
      </c>
      <c r="N362" s="28">
        <v>0</v>
      </c>
      <c r="O362" s="29">
        <v>0</v>
      </c>
    </row>
    <row r="363" spans="1:15">
      <c r="A363" s="23">
        <v>7500</v>
      </c>
      <c r="B363" s="24" t="s">
        <v>368</v>
      </c>
      <c r="C363" s="14">
        <f t="shared" si="64"/>
        <v>0</v>
      </c>
      <c r="D363" s="25">
        <f>SUM(D364:D372)</f>
        <v>0</v>
      </c>
      <c r="E363" s="25">
        <f t="shared" ref="E363:O363" si="72">SUM(E364:E372)</f>
        <v>0</v>
      </c>
      <c r="F363" s="25">
        <f t="shared" si="72"/>
        <v>0</v>
      </c>
      <c r="G363" s="25">
        <f t="shared" si="72"/>
        <v>0</v>
      </c>
      <c r="H363" s="25">
        <f t="shared" si="72"/>
        <v>0</v>
      </c>
      <c r="I363" s="25">
        <f t="shared" si="72"/>
        <v>0</v>
      </c>
      <c r="J363" s="25">
        <f t="shared" si="72"/>
        <v>0</v>
      </c>
      <c r="K363" s="25">
        <f t="shared" si="72"/>
        <v>0</v>
      </c>
      <c r="L363" s="25">
        <f t="shared" si="72"/>
        <v>0</v>
      </c>
      <c r="M363" s="25">
        <f t="shared" si="72"/>
        <v>0</v>
      </c>
      <c r="N363" s="25">
        <f t="shared" si="72"/>
        <v>0</v>
      </c>
      <c r="O363" s="26">
        <f t="shared" si="72"/>
        <v>0</v>
      </c>
    </row>
    <row r="364" spans="1:15">
      <c r="A364" s="17">
        <v>751</v>
      </c>
      <c r="B364" s="21" t="s">
        <v>369</v>
      </c>
      <c r="C364" s="19">
        <f t="shared" si="64"/>
        <v>0</v>
      </c>
      <c r="D364" s="28">
        <v>0</v>
      </c>
      <c r="E364" s="28">
        <v>0</v>
      </c>
      <c r="F364" s="28">
        <v>0</v>
      </c>
      <c r="G364" s="28">
        <v>0</v>
      </c>
      <c r="H364" s="28">
        <v>0</v>
      </c>
      <c r="I364" s="28">
        <v>0</v>
      </c>
      <c r="J364" s="28">
        <v>0</v>
      </c>
      <c r="K364" s="28">
        <v>0</v>
      </c>
      <c r="L364" s="28">
        <v>0</v>
      </c>
      <c r="M364" s="28">
        <v>0</v>
      </c>
      <c r="N364" s="28">
        <v>0</v>
      </c>
      <c r="O364" s="29">
        <v>0</v>
      </c>
    </row>
    <row r="365" spans="1:15">
      <c r="A365" s="17">
        <v>752</v>
      </c>
      <c r="B365" s="21" t="s">
        <v>370</v>
      </c>
      <c r="C365" s="19">
        <f t="shared" si="64"/>
        <v>0</v>
      </c>
      <c r="D365" s="28">
        <v>0</v>
      </c>
      <c r="E365" s="28">
        <v>0</v>
      </c>
      <c r="F365" s="28">
        <v>0</v>
      </c>
      <c r="G365" s="28">
        <v>0</v>
      </c>
      <c r="H365" s="28">
        <v>0</v>
      </c>
      <c r="I365" s="28">
        <v>0</v>
      </c>
      <c r="J365" s="28">
        <v>0</v>
      </c>
      <c r="K365" s="28">
        <v>0</v>
      </c>
      <c r="L365" s="28">
        <v>0</v>
      </c>
      <c r="M365" s="28">
        <v>0</v>
      </c>
      <c r="N365" s="28">
        <v>0</v>
      </c>
      <c r="O365" s="29">
        <v>0</v>
      </c>
    </row>
    <row r="366" spans="1:15">
      <c r="A366" s="17">
        <v>753</v>
      </c>
      <c r="B366" s="21" t="s">
        <v>371</v>
      </c>
      <c r="C366" s="19">
        <f t="shared" si="64"/>
        <v>0</v>
      </c>
      <c r="D366" s="28">
        <v>0</v>
      </c>
      <c r="E366" s="28">
        <v>0</v>
      </c>
      <c r="F366" s="28">
        <v>0</v>
      </c>
      <c r="G366" s="28">
        <v>0</v>
      </c>
      <c r="H366" s="28">
        <v>0</v>
      </c>
      <c r="I366" s="28">
        <v>0</v>
      </c>
      <c r="J366" s="28">
        <v>0</v>
      </c>
      <c r="K366" s="28">
        <v>0</v>
      </c>
      <c r="L366" s="28">
        <v>0</v>
      </c>
      <c r="M366" s="28">
        <v>0</v>
      </c>
      <c r="N366" s="28">
        <v>0</v>
      </c>
      <c r="O366" s="29">
        <v>0</v>
      </c>
    </row>
    <row r="367" spans="1:15">
      <c r="A367" s="17">
        <v>754</v>
      </c>
      <c r="B367" s="21" t="s">
        <v>372</v>
      </c>
      <c r="C367" s="19">
        <f t="shared" si="64"/>
        <v>0</v>
      </c>
      <c r="D367" s="28">
        <v>0</v>
      </c>
      <c r="E367" s="28">
        <v>0</v>
      </c>
      <c r="F367" s="28">
        <v>0</v>
      </c>
      <c r="G367" s="28">
        <v>0</v>
      </c>
      <c r="H367" s="28">
        <v>0</v>
      </c>
      <c r="I367" s="28">
        <v>0</v>
      </c>
      <c r="J367" s="28">
        <v>0</v>
      </c>
      <c r="K367" s="28">
        <v>0</v>
      </c>
      <c r="L367" s="28">
        <v>0</v>
      </c>
      <c r="M367" s="28">
        <v>0</v>
      </c>
      <c r="N367" s="28">
        <v>0</v>
      </c>
      <c r="O367" s="29">
        <v>0</v>
      </c>
    </row>
    <row r="368" spans="1:15">
      <c r="A368" s="17">
        <v>755</v>
      </c>
      <c r="B368" s="21" t="s">
        <v>373</v>
      </c>
      <c r="C368" s="19">
        <f t="shared" si="64"/>
        <v>0</v>
      </c>
      <c r="D368" s="28">
        <v>0</v>
      </c>
      <c r="E368" s="28">
        <v>0</v>
      </c>
      <c r="F368" s="28">
        <v>0</v>
      </c>
      <c r="G368" s="28">
        <v>0</v>
      </c>
      <c r="H368" s="28">
        <v>0</v>
      </c>
      <c r="I368" s="28">
        <v>0</v>
      </c>
      <c r="J368" s="28">
        <v>0</v>
      </c>
      <c r="K368" s="28">
        <v>0</v>
      </c>
      <c r="L368" s="28">
        <v>0</v>
      </c>
      <c r="M368" s="28">
        <v>0</v>
      </c>
      <c r="N368" s="28">
        <v>0</v>
      </c>
      <c r="O368" s="29">
        <v>0</v>
      </c>
    </row>
    <row r="369" spans="1:15">
      <c r="A369" s="17">
        <v>756</v>
      </c>
      <c r="B369" s="21" t="s">
        <v>374</v>
      </c>
      <c r="C369" s="19">
        <f t="shared" si="64"/>
        <v>0</v>
      </c>
      <c r="D369" s="28">
        <v>0</v>
      </c>
      <c r="E369" s="28">
        <v>0</v>
      </c>
      <c r="F369" s="28">
        <v>0</v>
      </c>
      <c r="G369" s="28">
        <v>0</v>
      </c>
      <c r="H369" s="28">
        <v>0</v>
      </c>
      <c r="I369" s="28">
        <v>0</v>
      </c>
      <c r="J369" s="28">
        <v>0</v>
      </c>
      <c r="K369" s="28">
        <v>0</v>
      </c>
      <c r="L369" s="28">
        <v>0</v>
      </c>
      <c r="M369" s="28">
        <v>0</v>
      </c>
      <c r="N369" s="28">
        <v>0</v>
      </c>
      <c r="O369" s="29">
        <v>0</v>
      </c>
    </row>
    <row r="370" spans="1:15">
      <c r="A370" s="17">
        <v>757</v>
      </c>
      <c r="B370" s="21" t="s">
        <v>375</v>
      </c>
      <c r="C370" s="19">
        <f t="shared" si="64"/>
        <v>0</v>
      </c>
      <c r="D370" s="28">
        <v>0</v>
      </c>
      <c r="E370" s="28">
        <v>0</v>
      </c>
      <c r="F370" s="28">
        <v>0</v>
      </c>
      <c r="G370" s="28">
        <v>0</v>
      </c>
      <c r="H370" s="28">
        <v>0</v>
      </c>
      <c r="I370" s="28">
        <v>0</v>
      </c>
      <c r="J370" s="28">
        <v>0</v>
      </c>
      <c r="K370" s="28">
        <v>0</v>
      </c>
      <c r="L370" s="28">
        <v>0</v>
      </c>
      <c r="M370" s="28">
        <v>0</v>
      </c>
      <c r="N370" s="28">
        <v>0</v>
      </c>
      <c r="O370" s="29">
        <v>0</v>
      </c>
    </row>
    <row r="371" spans="1:15">
      <c r="A371" s="17">
        <v>758</v>
      </c>
      <c r="B371" s="21" t="s">
        <v>376</v>
      </c>
      <c r="C371" s="19">
        <f t="shared" si="64"/>
        <v>0</v>
      </c>
      <c r="D371" s="28">
        <v>0</v>
      </c>
      <c r="E371" s="28">
        <v>0</v>
      </c>
      <c r="F371" s="28">
        <v>0</v>
      </c>
      <c r="G371" s="28">
        <v>0</v>
      </c>
      <c r="H371" s="28">
        <v>0</v>
      </c>
      <c r="I371" s="28">
        <v>0</v>
      </c>
      <c r="J371" s="28">
        <v>0</v>
      </c>
      <c r="K371" s="28">
        <v>0</v>
      </c>
      <c r="L371" s="28">
        <v>0</v>
      </c>
      <c r="M371" s="28">
        <v>0</v>
      </c>
      <c r="N371" s="28">
        <v>0</v>
      </c>
      <c r="O371" s="29">
        <v>0</v>
      </c>
    </row>
    <row r="372" spans="1:15">
      <c r="A372" s="17">
        <v>759</v>
      </c>
      <c r="B372" s="21" t="s">
        <v>377</v>
      </c>
      <c r="C372" s="19">
        <f t="shared" si="64"/>
        <v>0</v>
      </c>
      <c r="D372" s="28">
        <v>0</v>
      </c>
      <c r="E372" s="28">
        <v>0</v>
      </c>
      <c r="F372" s="28">
        <v>0</v>
      </c>
      <c r="G372" s="28">
        <v>0</v>
      </c>
      <c r="H372" s="28">
        <v>0</v>
      </c>
      <c r="I372" s="28">
        <v>0</v>
      </c>
      <c r="J372" s="28">
        <v>0</v>
      </c>
      <c r="K372" s="28">
        <v>0</v>
      </c>
      <c r="L372" s="28">
        <v>0</v>
      </c>
      <c r="M372" s="28">
        <v>0</v>
      </c>
      <c r="N372" s="28">
        <v>0</v>
      </c>
      <c r="O372" s="29">
        <v>0</v>
      </c>
    </row>
    <row r="373" spans="1:15">
      <c r="A373" s="23">
        <v>7600</v>
      </c>
      <c r="B373" s="24" t="s">
        <v>378</v>
      </c>
      <c r="C373" s="14">
        <f t="shared" si="64"/>
        <v>0</v>
      </c>
      <c r="D373" s="25">
        <f>SUM(D374:D375)</f>
        <v>0</v>
      </c>
      <c r="E373" s="25">
        <f t="shared" ref="E373:O373" si="73">SUM(E374:E375)</f>
        <v>0</v>
      </c>
      <c r="F373" s="25">
        <f t="shared" si="73"/>
        <v>0</v>
      </c>
      <c r="G373" s="25">
        <f t="shared" si="73"/>
        <v>0</v>
      </c>
      <c r="H373" s="25">
        <f t="shared" si="73"/>
        <v>0</v>
      </c>
      <c r="I373" s="25">
        <f t="shared" si="73"/>
        <v>0</v>
      </c>
      <c r="J373" s="25">
        <f t="shared" si="73"/>
        <v>0</v>
      </c>
      <c r="K373" s="25">
        <f t="shared" si="73"/>
        <v>0</v>
      </c>
      <c r="L373" s="25">
        <f t="shared" si="73"/>
        <v>0</v>
      </c>
      <c r="M373" s="25">
        <f t="shared" si="73"/>
        <v>0</v>
      </c>
      <c r="N373" s="25">
        <f t="shared" si="73"/>
        <v>0</v>
      </c>
      <c r="O373" s="26">
        <f t="shared" si="73"/>
        <v>0</v>
      </c>
    </row>
    <row r="374" spans="1:15">
      <c r="A374" s="17">
        <v>761</v>
      </c>
      <c r="B374" s="21" t="s">
        <v>379</v>
      </c>
      <c r="C374" s="19">
        <f t="shared" si="64"/>
        <v>0</v>
      </c>
      <c r="D374" s="28">
        <v>0</v>
      </c>
      <c r="E374" s="28">
        <v>0</v>
      </c>
      <c r="F374" s="28">
        <v>0</v>
      </c>
      <c r="G374" s="28">
        <v>0</v>
      </c>
      <c r="H374" s="28">
        <v>0</v>
      </c>
      <c r="I374" s="28">
        <v>0</v>
      </c>
      <c r="J374" s="28">
        <v>0</v>
      </c>
      <c r="K374" s="28">
        <v>0</v>
      </c>
      <c r="L374" s="28">
        <v>0</v>
      </c>
      <c r="M374" s="28">
        <v>0</v>
      </c>
      <c r="N374" s="28">
        <v>0</v>
      </c>
      <c r="O374" s="29">
        <v>0</v>
      </c>
    </row>
    <row r="375" spans="1:15">
      <c r="A375" s="17">
        <v>762</v>
      </c>
      <c r="B375" s="21" t="s">
        <v>380</v>
      </c>
      <c r="C375" s="19">
        <f t="shared" si="64"/>
        <v>0</v>
      </c>
      <c r="D375" s="28">
        <v>0</v>
      </c>
      <c r="E375" s="28">
        <v>0</v>
      </c>
      <c r="F375" s="28">
        <v>0</v>
      </c>
      <c r="G375" s="28">
        <v>0</v>
      </c>
      <c r="H375" s="28">
        <v>0</v>
      </c>
      <c r="I375" s="28">
        <v>0</v>
      </c>
      <c r="J375" s="28">
        <v>0</v>
      </c>
      <c r="K375" s="28">
        <v>0</v>
      </c>
      <c r="L375" s="28">
        <v>0</v>
      </c>
      <c r="M375" s="28">
        <v>0</v>
      </c>
      <c r="N375" s="28">
        <v>0</v>
      </c>
      <c r="O375" s="29">
        <v>0</v>
      </c>
    </row>
    <row r="376" spans="1:15">
      <c r="A376" s="23">
        <v>7900</v>
      </c>
      <c r="B376" s="24" t="s">
        <v>381</v>
      </c>
      <c r="C376" s="14">
        <f t="shared" ref="C376:C428" si="74">SUM(D376:O376)</f>
        <v>0</v>
      </c>
      <c r="D376" s="15">
        <f>SUM(D377:D379)</f>
        <v>0</v>
      </c>
      <c r="E376" s="15">
        <f t="shared" ref="E376:O376" si="75">SUM(E377:E379)</f>
        <v>0</v>
      </c>
      <c r="F376" s="15">
        <f t="shared" si="75"/>
        <v>0</v>
      </c>
      <c r="G376" s="15">
        <f t="shared" si="75"/>
        <v>0</v>
      </c>
      <c r="H376" s="15">
        <f t="shared" si="75"/>
        <v>0</v>
      </c>
      <c r="I376" s="15">
        <f t="shared" si="75"/>
        <v>0</v>
      </c>
      <c r="J376" s="15">
        <f t="shared" si="75"/>
        <v>0</v>
      </c>
      <c r="K376" s="15">
        <f t="shared" si="75"/>
        <v>0</v>
      </c>
      <c r="L376" s="15">
        <f t="shared" si="75"/>
        <v>0</v>
      </c>
      <c r="M376" s="15">
        <f t="shared" si="75"/>
        <v>0</v>
      </c>
      <c r="N376" s="15">
        <f t="shared" si="75"/>
        <v>0</v>
      </c>
      <c r="O376" s="16">
        <f t="shared" si="75"/>
        <v>0</v>
      </c>
    </row>
    <row r="377" spans="1:15">
      <c r="A377" s="17">
        <v>791</v>
      </c>
      <c r="B377" s="21" t="s">
        <v>382</v>
      </c>
      <c r="C377" s="19">
        <f t="shared" si="74"/>
        <v>0</v>
      </c>
      <c r="D377" s="20">
        <v>0</v>
      </c>
      <c r="E377" s="20">
        <v>0</v>
      </c>
      <c r="F377" s="20">
        <v>0</v>
      </c>
      <c r="G377" s="20">
        <v>0</v>
      </c>
      <c r="H377" s="20">
        <v>0</v>
      </c>
      <c r="I377" s="20">
        <v>0</v>
      </c>
      <c r="J377" s="20">
        <v>0</v>
      </c>
      <c r="K377" s="20">
        <v>0</v>
      </c>
      <c r="L377" s="20">
        <v>0</v>
      </c>
      <c r="M377" s="20">
        <v>0</v>
      </c>
      <c r="N377" s="20">
        <v>0</v>
      </c>
      <c r="O377" s="22">
        <v>0</v>
      </c>
    </row>
    <row r="378" spans="1:15">
      <c r="A378" s="17">
        <v>792</v>
      </c>
      <c r="B378" s="21" t="s">
        <v>383</v>
      </c>
      <c r="C378" s="19">
        <f t="shared" si="74"/>
        <v>0</v>
      </c>
      <c r="D378" s="20">
        <v>0</v>
      </c>
      <c r="E378" s="20">
        <v>0</v>
      </c>
      <c r="F378" s="20">
        <v>0</v>
      </c>
      <c r="G378" s="20">
        <v>0</v>
      </c>
      <c r="H378" s="20">
        <v>0</v>
      </c>
      <c r="I378" s="20">
        <v>0</v>
      </c>
      <c r="J378" s="20">
        <v>0</v>
      </c>
      <c r="K378" s="20">
        <v>0</v>
      </c>
      <c r="L378" s="20">
        <v>0</v>
      </c>
      <c r="M378" s="20">
        <v>0</v>
      </c>
      <c r="N378" s="20">
        <v>0</v>
      </c>
      <c r="O378" s="22">
        <v>0</v>
      </c>
    </row>
    <row r="379" spans="1:15">
      <c r="A379" s="17">
        <v>799</v>
      </c>
      <c r="B379" s="21" t="s">
        <v>384</v>
      </c>
      <c r="C379" s="19">
        <f t="shared" si="74"/>
        <v>0</v>
      </c>
      <c r="D379" s="20">
        <v>0</v>
      </c>
      <c r="E379" s="20">
        <v>0</v>
      </c>
      <c r="F379" s="20">
        <v>0</v>
      </c>
      <c r="G379" s="20">
        <v>0</v>
      </c>
      <c r="H379" s="20">
        <v>0</v>
      </c>
      <c r="I379" s="20">
        <v>0</v>
      </c>
      <c r="J379" s="20">
        <v>0</v>
      </c>
      <c r="K379" s="20">
        <v>0</v>
      </c>
      <c r="L379" s="20">
        <v>0</v>
      </c>
      <c r="M379" s="20">
        <v>0</v>
      </c>
      <c r="N379" s="20">
        <v>0</v>
      </c>
      <c r="O379" s="22">
        <v>0</v>
      </c>
    </row>
    <row r="380" spans="1:15">
      <c r="A380" s="32">
        <v>8000</v>
      </c>
      <c r="B380" s="33" t="s">
        <v>385</v>
      </c>
      <c r="C380" s="9">
        <f t="shared" si="74"/>
        <v>0</v>
      </c>
      <c r="D380" s="34">
        <f>D381+D388+D394</f>
        <v>0</v>
      </c>
      <c r="E380" s="34">
        <f t="shared" ref="E380:O380" si="76">E381+E388+E394</f>
        <v>0</v>
      </c>
      <c r="F380" s="34">
        <f t="shared" si="76"/>
        <v>0</v>
      </c>
      <c r="G380" s="34">
        <f t="shared" si="76"/>
        <v>0</v>
      </c>
      <c r="H380" s="34">
        <f t="shared" si="76"/>
        <v>0</v>
      </c>
      <c r="I380" s="34">
        <f t="shared" si="76"/>
        <v>0</v>
      </c>
      <c r="J380" s="34">
        <f t="shared" si="76"/>
        <v>0</v>
      </c>
      <c r="K380" s="34">
        <f t="shared" si="76"/>
        <v>0</v>
      </c>
      <c r="L380" s="34">
        <f t="shared" si="76"/>
        <v>0</v>
      </c>
      <c r="M380" s="34">
        <f t="shared" si="76"/>
        <v>0</v>
      </c>
      <c r="N380" s="34">
        <f t="shared" si="76"/>
        <v>0</v>
      </c>
      <c r="O380" s="35">
        <f t="shared" si="76"/>
        <v>0</v>
      </c>
    </row>
    <row r="381" spans="1:15">
      <c r="A381" s="23">
        <v>8100</v>
      </c>
      <c r="B381" s="24" t="s">
        <v>386</v>
      </c>
      <c r="C381" s="14">
        <f t="shared" si="74"/>
        <v>0</v>
      </c>
      <c r="D381" s="25">
        <f>SUM(D382:D387)</f>
        <v>0</v>
      </c>
      <c r="E381" s="25">
        <f t="shared" ref="E381:O381" si="77">SUM(E382:E387)</f>
        <v>0</v>
      </c>
      <c r="F381" s="25">
        <f t="shared" si="77"/>
        <v>0</v>
      </c>
      <c r="G381" s="25">
        <f t="shared" si="77"/>
        <v>0</v>
      </c>
      <c r="H381" s="25">
        <f t="shared" si="77"/>
        <v>0</v>
      </c>
      <c r="I381" s="25">
        <f t="shared" si="77"/>
        <v>0</v>
      </c>
      <c r="J381" s="25">
        <f t="shared" si="77"/>
        <v>0</v>
      </c>
      <c r="K381" s="25">
        <f t="shared" si="77"/>
        <v>0</v>
      </c>
      <c r="L381" s="25">
        <f t="shared" si="77"/>
        <v>0</v>
      </c>
      <c r="M381" s="25">
        <f t="shared" si="77"/>
        <v>0</v>
      </c>
      <c r="N381" s="25">
        <f t="shared" si="77"/>
        <v>0</v>
      </c>
      <c r="O381" s="26">
        <f t="shared" si="77"/>
        <v>0</v>
      </c>
    </row>
    <row r="382" spans="1:15">
      <c r="A382" s="17">
        <v>811</v>
      </c>
      <c r="B382" s="21" t="s">
        <v>387</v>
      </c>
      <c r="C382" s="19">
        <f t="shared" si="74"/>
        <v>0</v>
      </c>
      <c r="D382" s="28">
        <v>0</v>
      </c>
      <c r="E382" s="28">
        <v>0</v>
      </c>
      <c r="F382" s="28">
        <v>0</v>
      </c>
      <c r="G382" s="28">
        <v>0</v>
      </c>
      <c r="H382" s="28">
        <v>0</v>
      </c>
      <c r="I382" s="28">
        <v>0</v>
      </c>
      <c r="J382" s="28">
        <v>0</v>
      </c>
      <c r="K382" s="28">
        <v>0</v>
      </c>
      <c r="L382" s="28">
        <v>0</v>
      </c>
      <c r="M382" s="28">
        <v>0</v>
      </c>
      <c r="N382" s="28">
        <v>0</v>
      </c>
      <c r="O382" s="29">
        <v>0</v>
      </c>
    </row>
    <row r="383" spans="1:15">
      <c r="A383" s="17">
        <v>812</v>
      </c>
      <c r="B383" s="21" t="s">
        <v>388</v>
      </c>
      <c r="C383" s="19">
        <f t="shared" si="74"/>
        <v>0</v>
      </c>
      <c r="D383" s="28">
        <v>0</v>
      </c>
      <c r="E383" s="28">
        <v>0</v>
      </c>
      <c r="F383" s="28">
        <v>0</v>
      </c>
      <c r="G383" s="28">
        <v>0</v>
      </c>
      <c r="H383" s="28">
        <v>0</v>
      </c>
      <c r="I383" s="28">
        <v>0</v>
      </c>
      <c r="J383" s="28">
        <v>0</v>
      </c>
      <c r="K383" s="28">
        <v>0</v>
      </c>
      <c r="L383" s="28">
        <v>0</v>
      </c>
      <c r="M383" s="28">
        <v>0</v>
      </c>
      <c r="N383" s="28">
        <v>0</v>
      </c>
      <c r="O383" s="29">
        <v>0</v>
      </c>
    </row>
    <row r="384" spans="1:15">
      <c r="A384" s="17">
        <v>813</v>
      </c>
      <c r="B384" s="21" t="s">
        <v>389</v>
      </c>
      <c r="C384" s="19">
        <f t="shared" si="74"/>
        <v>0</v>
      </c>
      <c r="D384" s="28">
        <v>0</v>
      </c>
      <c r="E384" s="28">
        <v>0</v>
      </c>
      <c r="F384" s="28">
        <v>0</v>
      </c>
      <c r="G384" s="28">
        <v>0</v>
      </c>
      <c r="H384" s="28">
        <v>0</v>
      </c>
      <c r="I384" s="28">
        <v>0</v>
      </c>
      <c r="J384" s="28">
        <v>0</v>
      </c>
      <c r="K384" s="28">
        <v>0</v>
      </c>
      <c r="L384" s="28">
        <v>0</v>
      </c>
      <c r="M384" s="28">
        <v>0</v>
      </c>
      <c r="N384" s="28">
        <v>0</v>
      </c>
      <c r="O384" s="29">
        <v>0</v>
      </c>
    </row>
    <row r="385" spans="1:16">
      <c r="A385" s="17">
        <v>814</v>
      </c>
      <c r="B385" s="21" t="s">
        <v>390</v>
      </c>
      <c r="C385" s="19">
        <f t="shared" si="74"/>
        <v>0</v>
      </c>
      <c r="D385" s="28">
        <v>0</v>
      </c>
      <c r="E385" s="28">
        <v>0</v>
      </c>
      <c r="F385" s="28">
        <v>0</v>
      </c>
      <c r="G385" s="28">
        <v>0</v>
      </c>
      <c r="H385" s="28">
        <v>0</v>
      </c>
      <c r="I385" s="28">
        <v>0</v>
      </c>
      <c r="J385" s="28">
        <v>0</v>
      </c>
      <c r="K385" s="28">
        <v>0</v>
      </c>
      <c r="L385" s="28">
        <v>0</v>
      </c>
      <c r="M385" s="28">
        <v>0</v>
      </c>
      <c r="N385" s="28">
        <v>0</v>
      </c>
      <c r="O385" s="29">
        <v>0</v>
      </c>
    </row>
    <row r="386" spans="1:16">
      <c r="A386" s="17">
        <v>815</v>
      </c>
      <c r="B386" s="21" t="s">
        <v>391</v>
      </c>
      <c r="C386" s="19">
        <f t="shared" si="74"/>
        <v>0</v>
      </c>
      <c r="D386" s="28">
        <v>0</v>
      </c>
      <c r="E386" s="28">
        <v>0</v>
      </c>
      <c r="F386" s="28">
        <v>0</v>
      </c>
      <c r="G386" s="28">
        <v>0</v>
      </c>
      <c r="H386" s="28">
        <v>0</v>
      </c>
      <c r="I386" s="28">
        <v>0</v>
      </c>
      <c r="J386" s="28">
        <v>0</v>
      </c>
      <c r="K386" s="28">
        <v>0</v>
      </c>
      <c r="L386" s="28">
        <v>0</v>
      </c>
      <c r="M386" s="28">
        <v>0</v>
      </c>
      <c r="N386" s="28">
        <v>0</v>
      </c>
      <c r="O386" s="29">
        <v>0</v>
      </c>
    </row>
    <row r="387" spans="1:16">
      <c r="A387" s="17">
        <v>816</v>
      </c>
      <c r="B387" s="21" t="s">
        <v>392</v>
      </c>
      <c r="C387" s="19">
        <f t="shared" si="74"/>
        <v>0</v>
      </c>
      <c r="D387" s="28">
        <v>0</v>
      </c>
      <c r="E387" s="28">
        <v>0</v>
      </c>
      <c r="F387" s="28">
        <v>0</v>
      </c>
      <c r="G387" s="28">
        <v>0</v>
      </c>
      <c r="H387" s="28">
        <v>0</v>
      </c>
      <c r="I387" s="28">
        <v>0</v>
      </c>
      <c r="J387" s="28">
        <v>0</v>
      </c>
      <c r="K387" s="28">
        <v>0</v>
      </c>
      <c r="L387" s="28">
        <v>0</v>
      </c>
      <c r="M387" s="28">
        <v>0</v>
      </c>
      <c r="N387" s="28">
        <v>0</v>
      </c>
      <c r="O387" s="29">
        <v>0</v>
      </c>
    </row>
    <row r="388" spans="1:16">
      <c r="A388" s="23">
        <v>8300</v>
      </c>
      <c r="B388" s="24" t="s">
        <v>393</v>
      </c>
      <c r="C388" s="14">
        <f t="shared" si="74"/>
        <v>0</v>
      </c>
      <c r="D388" s="25">
        <f>SUM(D389:D393)</f>
        <v>0</v>
      </c>
      <c r="E388" s="25">
        <f t="shared" ref="E388:O388" si="78">SUM(E389:E393)</f>
        <v>0</v>
      </c>
      <c r="F388" s="25">
        <f t="shared" si="78"/>
        <v>0</v>
      </c>
      <c r="G388" s="25">
        <f t="shared" si="78"/>
        <v>0</v>
      </c>
      <c r="H388" s="25">
        <f t="shared" si="78"/>
        <v>0</v>
      </c>
      <c r="I388" s="25">
        <f t="shared" si="78"/>
        <v>0</v>
      </c>
      <c r="J388" s="25">
        <f t="shared" si="78"/>
        <v>0</v>
      </c>
      <c r="K388" s="25">
        <f t="shared" si="78"/>
        <v>0</v>
      </c>
      <c r="L388" s="25">
        <f t="shared" si="78"/>
        <v>0</v>
      </c>
      <c r="M388" s="25">
        <f t="shared" si="78"/>
        <v>0</v>
      </c>
      <c r="N388" s="25">
        <f t="shared" si="78"/>
        <v>0</v>
      </c>
      <c r="O388" s="26">
        <f t="shared" si="78"/>
        <v>0</v>
      </c>
    </row>
    <row r="389" spans="1:16">
      <c r="A389" s="17">
        <v>831</v>
      </c>
      <c r="B389" s="21" t="s">
        <v>394</v>
      </c>
      <c r="C389" s="19">
        <f t="shared" si="74"/>
        <v>0</v>
      </c>
      <c r="D389" s="28">
        <v>0</v>
      </c>
      <c r="E389" s="28">
        <v>0</v>
      </c>
      <c r="F389" s="28">
        <v>0</v>
      </c>
      <c r="G389" s="28">
        <v>0</v>
      </c>
      <c r="H389" s="28">
        <v>0</v>
      </c>
      <c r="I389" s="28">
        <v>0</v>
      </c>
      <c r="J389" s="28">
        <v>0</v>
      </c>
      <c r="K389" s="28">
        <v>0</v>
      </c>
      <c r="L389" s="28">
        <v>0</v>
      </c>
      <c r="M389" s="28">
        <v>0</v>
      </c>
      <c r="N389" s="28">
        <v>0</v>
      </c>
      <c r="O389" s="29">
        <v>0</v>
      </c>
    </row>
    <row r="390" spans="1:16">
      <c r="A390" s="17">
        <v>832</v>
      </c>
      <c r="B390" s="21" t="s">
        <v>395</v>
      </c>
      <c r="C390" s="19">
        <f t="shared" si="74"/>
        <v>0</v>
      </c>
      <c r="D390" s="28">
        <v>0</v>
      </c>
      <c r="E390" s="28">
        <v>0</v>
      </c>
      <c r="F390" s="28">
        <v>0</v>
      </c>
      <c r="G390" s="28">
        <v>0</v>
      </c>
      <c r="H390" s="28">
        <v>0</v>
      </c>
      <c r="I390" s="28">
        <v>0</v>
      </c>
      <c r="J390" s="28">
        <v>0</v>
      </c>
      <c r="K390" s="28">
        <v>0</v>
      </c>
      <c r="L390" s="28">
        <v>0</v>
      </c>
      <c r="M390" s="28">
        <v>0</v>
      </c>
      <c r="N390" s="28">
        <v>0</v>
      </c>
      <c r="O390" s="29">
        <v>0</v>
      </c>
    </row>
    <row r="391" spans="1:16">
      <c r="A391" s="17">
        <v>833</v>
      </c>
      <c r="B391" s="21" t="s">
        <v>396</v>
      </c>
      <c r="C391" s="19">
        <f t="shared" si="74"/>
        <v>0</v>
      </c>
      <c r="D391" s="28">
        <v>0</v>
      </c>
      <c r="E391" s="28">
        <v>0</v>
      </c>
      <c r="F391" s="28">
        <v>0</v>
      </c>
      <c r="G391" s="28">
        <v>0</v>
      </c>
      <c r="H391" s="28">
        <v>0</v>
      </c>
      <c r="I391" s="28">
        <v>0</v>
      </c>
      <c r="J391" s="28">
        <v>0</v>
      </c>
      <c r="K391" s="28">
        <v>0</v>
      </c>
      <c r="L391" s="28">
        <v>0</v>
      </c>
      <c r="M391" s="28">
        <v>0</v>
      </c>
      <c r="N391" s="28">
        <v>0</v>
      </c>
      <c r="O391" s="29">
        <v>0</v>
      </c>
    </row>
    <row r="392" spans="1:16">
      <c r="A392" s="17">
        <v>834</v>
      </c>
      <c r="B392" s="21" t="s">
        <v>397</v>
      </c>
      <c r="C392" s="19">
        <f t="shared" si="74"/>
        <v>0</v>
      </c>
      <c r="D392" s="28">
        <v>0</v>
      </c>
      <c r="E392" s="28">
        <v>0</v>
      </c>
      <c r="F392" s="28">
        <v>0</v>
      </c>
      <c r="G392" s="28">
        <v>0</v>
      </c>
      <c r="H392" s="28">
        <v>0</v>
      </c>
      <c r="I392" s="28">
        <v>0</v>
      </c>
      <c r="J392" s="28">
        <v>0</v>
      </c>
      <c r="K392" s="28">
        <v>0</v>
      </c>
      <c r="L392" s="28">
        <v>0</v>
      </c>
      <c r="M392" s="28">
        <v>0</v>
      </c>
      <c r="N392" s="28">
        <v>0</v>
      </c>
      <c r="O392" s="29">
        <v>0</v>
      </c>
    </row>
    <row r="393" spans="1:16" ht="20.399999999999999">
      <c r="A393" s="17">
        <v>835</v>
      </c>
      <c r="B393" s="21" t="s">
        <v>398</v>
      </c>
      <c r="C393" s="19">
        <f t="shared" si="74"/>
        <v>0</v>
      </c>
      <c r="D393" s="28">
        <v>0</v>
      </c>
      <c r="E393" s="28">
        <v>0</v>
      </c>
      <c r="F393" s="28">
        <v>0</v>
      </c>
      <c r="G393" s="28">
        <v>0</v>
      </c>
      <c r="H393" s="28">
        <v>0</v>
      </c>
      <c r="I393" s="28">
        <v>0</v>
      </c>
      <c r="J393" s="28">
        <v>0</v>
      </c>
      <c r="K393" s="28">
        <v>0</v>
      </c>
      <c r="L393" s="28">
        <v>0</v>
      </c>
      <c r="M393" s="28">
        <v>0</v>
      </c>
      <c r="N393" s="28">
        <v>0</v>
      </c>
      <c r="O393" s="29">
        <v>0</v>
      </c>
    </row>
    <row r="394" spans="1:16">
      <c r="A394" s="23">
        <v>8500</v>
      </c>
      <c r="B394" s="24" t="s">
        <v>399</v>
      </c>
      <c r="C394" s="14">
        <f t="shared" si="74"/>
        <v>0</v>
      </c>
      <c r="D394" s="25">
        <f>SUM(D395:D397)</f>
        <v>0</v>
      </c>
      <c r="E394" s="25">
        <f t="shared" ref="E394:O394" si="79">SUM(E395:E397)</f>
        <v>0</v>
      </c>
      <c r="F394" s="25">
        <f t="shared" si="79"/>
        <v>0</v>
      </c>
      <c r="G394" s="25">
        <f t="shared" si="79"/>
        <v>0</v>
      </c>
      <c r="H394" s="25">
        <f t="shared" si="79"/>
        <v>0</v>
      </c>
      <c r="I394" s="25">
        <f t="shared" si="79"/>
        <v>0</v>
      </c>
      <c r="J394" s="25">
        <f t="shared" si="79"/>
        <v>0</v>
      </c>
      <c r="K394" s="25">
        <f t="shared" si="79"/>
        <v>0</v>
      </c>
      <c r="L394" s="25">
        <f t="shared" si="79"/>
        <v>0</v>
      </c>
      <c r="M394" s="25">
        <f t="shared" si="79"/>
        <v>0</v>
      </c>
      <c r="N394" s="25">
        <f t="shared" si="79"/>
        <v>0</v>
      </c>
      <c r="O394" s="26">
        <f t="shared" si="79"/>
        <v>0</v>
      </c>
    </row>
    <row r="395" spans="1:16">
      <c r="A395" s="17">
        <v>851</v>
      </c>
      <c r="B395" s="21" t="s">
        <v>400</v>
      </c>
      <c r="C395" s="19">
        <f t="shared" si="74"/>
        <v>0</v>
      </c>
      <c r="D395" s="28">
        <v>0</v>
      </c>
      <c r="E395" s="28">
        <v>0</v>
      </c>
      <c r="F395" s="28">
        <v>0</v>
      </c>
      <c r="G395" s="28">
        <v>0</v>
      </c>
      <c r="H395" s="28">
        <v>0</v>
      </c>
      <c r="I395" s="28">
        <v>0</v>
      </c>
      <c r="J395" s="28">
        <v>0</v>
      </c>
      <c r="K395" s="28">
        <v>0</v>
      </c>
      <c r="L395" s="28">
        <v>0</v>
      </c>
      <c r="M395" s="28">
        <v>0</v>
      </c>
      <c r="N395" s="28">
        <v>0</v>
      </c>
      <c r="O395" s="29">
        <v>0</v>
      </c>
    </row>
    <row r="396" spans="1:16">
      <c r="A396" s="17">
        <v>852</v>
      </c>
      <c r="B396" s="21" t="s">
        <v>401</v>
      </c>
      <c r="C396" s="19">
        <f t="shared" si="74"/>
        <v>0</v>
      </c>
      <c r="D396" s="28">
        <v>0</v>
      </c>
      <c r="E396" s="28">
        <v>0</v>
      </c>
      <c r="F396" s="28">
        <v>0</v>
      </c>
      <c r="G396" s="28">
        <v>0</v>
      </c>
      <c r="H396" s="28">
        <v>0</v>
      </c>
      <c r="I396" s="28">
        <v>0</v>
      </c>
      <c r="J396" s="28">
        <v>0</v>
      </c>
      <c r="K396" s="28">
        <v>0</v>
      </c>
      <c r="L396" s="28">
        <v>0</v>
      </c>
      <c r="M396" s="28">
        <v>0</v>
      </c>
      <c r="N396" s="28">
        <v>0</v>
      </c>
      <c r="O396" s="29">
        <v>0</v>
      </c>
    </row>
    <row r="397" spans="1:16">
      <c r="A397" s="17">
        <v>853</v>
      </c>
      <c r="B397" s="21" t="s">
        <v>402</v>
      </c>
      <c r="C397" s="19">
        <f t="shared" si="74"/>
        <v>0</v>
      </c>
      <c r="D397" s="28">
        <v>0</v>
      </c>
      <c r="E397" s="28">
        <v>0</v>
      </c>
      <c r="F397" s="28">
        <v>0</v>
      </c>
      <c r="G397" s="28">
        <v>0</v>
      </c>
      <c r="H397" s="28">
        <v>0</v>
      </c>
      <c r="I397" s="28">
        <v>0</v>
      </c>
      <c r="J397" s="28">
        <v>0</v>
      </c>
      <c r="K397" s="28">
        <v>0</v>
      </c>
      <c r="L397" s="28">
        <v>0</v>
      </c>
      <c r="M397" s="28">
        <v>0</v>
      </c>
      <c r="N397" s="28">
        <v>0</v>
      </c>
      <c r="O397" s="29">
        <v>0</v>
      </c>
    </row>
    <row r="398" spans="1:16">
      <c r="A398" s="32">
        <v>9000</v>
      </c>
      <c r="B398" s="33" t="s">
        <v>403</v>
      </c>
      <c r="C398" s="9">
        <f t="shared" si="74"/>
        <v>3018764</v>
      </c>
      <c r="D398" s="34">
        <f>D399+D408+D417+D420+D423+D425+D428</f>
        <v>251564</v>
      </c>
      <c r="E398" s="34">
        <f t="shared" ref="E398:O398" si="80">E399+E408+E417+E420+E423+E425+E428</f>
        <v>251564</v>
      </c>
      <c r="F398" s="34">
        <f t="shared" si="80"/>
        <v>251564</v>
      </c>
      <c r="G398" s="34">
        <f t="shared" si="80"/>
        <v>251564</v>
      </c>
      <c r="H398" s="34">
        <f t="shared" si="80"/>
        <v>251564</v>
      </c>
      <c r="I398" s="34">
        <f t="shared" si="80"/>
        <v>251564</v>
      </c>
      <c r="J398" s="34">
        <f t="shared" si="80"/>
        <v>251564</v>
      </c>
      <c r="K398" s="34">
        <f t="shared" si="80"/>
        <v>251564</v>
      </c>
      <c r="L398" s="34">
        <f t="shared" si="80"/>
        <v>251563</v>
      </c>
      <c r="M398" s="34">
        <f t="shared" si="80"/>
        <v>251563</v>
      </c>
      <c r="N398" s="34">
        <f t="shared" si="80"/>
        <v>251563</v>
      </c>
      <c r="O398" s="35">
        <f t="shared" si="80"/>
        <v>251563</v>
      </c>
    </row>
    <row r="399" spans="1:16">
      <c r="A399" s="31">
        <v>9100</v>
      </c>
      <c r="B399" s="30" t="s">
        <v>404</v>
      </c>
      <c r="C399" s="14">
        <f t="shared" si="74"/>
        <v>0</v>
      </c>
      <c r="D399" s="25">
        <f>SUM(D400:D407)</f>
        <v>0</v>
      </c>
      <c r="E399" s="25">
        <f t="shared" ref="E399:O399" si="81">SUM(E400:E407)</f>
        <v>0</v>
      </c>
      <c r="F399" s="25">
        <f t="shared" si="81"/>
        <v>0</v>
      </c>
      <c r="G399" s="25">
        <f t="shared" si="81"/>
        <v>0</v>
      </c>
      <c r="H399" s="25">
        <f t="shared" si="81"/>
        <v>0</v>
      </c>
      <c r="I399" s="25">
        <f t="shared" si="81"/>
        <v>0</v>
      </c>
      <c r="J399" s="25">
        <f t="shared" si="81"/>
        <v>0</v>
      </c>
      <c r="K399" s="25">
        <f t="shared" si="81"/>
        <v>0</v>
      </c>
      <c r="L399" s="25">
        <f t="shared" si="81"/>
        <v>0</v>
      </c>
      <c r="M399" s="25">
        <f t="shared" si="81"/>
        <v>0</v>
      </c>
      <c r="N399" s="25">
        <f t="shared" si="81"/>
        <v>0</v>
      </c>
      <c r="O399" s="26">
        <f t="shared" si="81"/>
        <v>0</v>
      </c>
    </row>
    <row r="400" spans="1:16">
      <c r="A400" s="17">
        <v>911</v>
      </c>
      <c r="B400" s="21" t="s">
        <v>405</v>
      </c>
      <c r="C400" s="19">
        <f t="shared" si="74"/>
        <v>0</v>
      </c>
      <c r="D400" s="20"/>
      <c r="E400" s="20"/>
      <c r="F400" s="20"/>
      <c r="G400" s="20"/>
      <c r="H400" s="20"/>
      <c r="I400" s="20"/>
      <c r="J400" s="20"/>
      <c r="K400" s="20"/>
      <c r="L400" s="20"/>
      <c r="M400" s="20"/>
      <c r="N400" s="20"/>
      <c r="O400" s="20"/>
      <c r="P400" s="5"/>
    </row>
    <row r="401" spans="1:15">
      <c r="A401" s="17">
        <v>912</v>
      </c>
      <c r="B401" s="21" t="s">
        <v>406</v>
      </c>
      <c r="C401" s="19">
        <f t="shared" si="74"/>
        <v>0</v>
      </c>
      <c r="D401" s="20"/>
      <c r="E401" s="20"/>
      <c r="F401" s="20"/>
      <c r="G401" s="20"/>
      <c r="H401" s="20"/>
      <c r="I401" s="20"/>
      <c r="J401" s="20"/>
      <c r="K401" s="20"/>
      <c r="L401" s="20"/>
      <c r="M401" s="20"/>
      <c r="N401" s="20"/>
      <c r="O401" s="22"/>
    </row>
    <row r="402" spans="1:15">
      <c r="A402" s="17">
        <v>913</v>
      </c>
      <c r="B402" s="21" t="s">
        <v>407</v>
      </c>
      <c r="C402" s="19">
        <f t="shared" si="74"/>
        <v>0</v>
      </c>
      <c r="D402" s="20"/>
      <c r="E402" s="20"/>
      <c r="F402" s="20"/>
      <c r="G402" s="20"/>
      <c r="H402" s="20"/>
      <c r="I402" s="20"/>
      <c r="J402" s="20"/>
      <c r="K402" s="20"/>
      <c r="L402" s="20"/>
      <c r="M402" s="20"/>
      <c r="N402" s="20"/>
      <c r="O402" s="22"/>
    </row>
    <row r="403" spans="1:15">
      <c r="A403" s="17">
        <v>914</v>
      </c>
      <c r="B403" s="21" t="s">
        <v>408</v>
      </c>
      <c r="C403" s="19">
        <f t="shared" si="74"/>
        <v>0</v>
      </c>
      <c r="D403" s="20"/>
      <c r="E403" s="20"/>
      <c r="F403" s="20"/>
      <c r="G403" s="20"/>
      <c r="H403" s="20"/>
      <c r="I403" s="20"/>
      <c r="J403" s="20"/>
      <c r="K403" s="20"/>
      <c r="L403" s="20"/>
      <c r="M403" s="20"/>
      <c r="N403" s="20"/>
      <c r="O403" s="22"/>
    </row>
    <row r="404" spans="1:15">
      <c r="A404" s="17">
        <v>915</v>
      </c>
      <c r="B404" s="21" t="s">
        <v>409</v>
      </c>
      <c r="C404" s="19">
        <f t="shared" si="74"/>
        <v>0</v>
      </c>
      <c r="D404" s="20"/>
      <c r="E404" s="20"/>
      <c r="F404" s="20"/>
      <c r="G404" s="20"/>
      <c r="H404" s="20"/>
      <c r="I404" s="20"/>
      <c r="J404" s="20"/>
      <c r="K404" s="20"/>
      <c r="L404" s="20"/>
      <c r="M404" s="20"/>
      <c r="N404" s="20"/>
      <c r="O404" s="22"/>
    </row>
    <row r="405" spans="1:15">
      <c r="A405" s="17">
        <v>916</v>
      </c>
      <c r="B405" s="21" t="s">
        <v>410</v>
      </c>
      <c r="C405" s="19">
        <f t="shared" si="74"/>
        <v>0</v>
      </c>
      <c r="D405" s="20"/>
      <c r="E405" s="20"/>
      <c r="F405" s="20"/>
      <c r="G405" s="20"/>
      <c r="H405" s="20"/>
      <c r="I405" s="20"/>
      <c r="J405" s="20"/>
      <c r="K405" s="20"/>
      <c r="L405" s="20"/>
      <c r="M405" s="20"/>
      <c r="N405" s="20"/>
      <c r="O405" s="22"/>
    </row>
    <row r="406" spans="1:15">
      <c r="A406" s="17">
        <v>917</v>
      </c>
      <c r="B406" s="21" t="s">
        <v>411</v>
      </c>
      <c r="C406" s="19">
        <f t="shared" si="74"/>
        <v>0</v>
      </c>
      <c r="D406" s="20"/>
      <c r="E406" s="20"/>
      <c r="F406" s="20"/>
      <c r="G406" s="20"/>
      <c r="H406" s="20"/>
      <c r="I406" s="20"/>
      <c r="J406" s="20"/>
      <c r="K406" s="20"/>
      <c r="L406" s="20"/>
      <c r="M406" s="20"/>
      <c r="N406" s="20"/>
      <c r="O406" s="22"/>
    </row>
    <row r="407" spans="1:15">
      <c r="A407" s="17">
        <v>918</v>
      </c>
      <c r="B407" s="21" t="s">
        <v>412</v>
      </c>
      <c r="C407" s="19">
        <f t="shared" si="74"/>
        <v>0</v>
      </c>
      <c r="D407" s="20"/>
      <c r="E407" s="20"/>
      <c r="F407" s="20"/>
      <c r="G407" s="20"/>
      <c r="H407" s="20"/>
      <c r="I407" s="20"/>
      <c r="J407" s="20"/>
      <c r="K407" s="20"/>
      <c r="L407" s="20"/>
      <c r="M407" s="20"/>
      <c r="N407" s="20"/>
      <c r="O407" s="22"/>
    </row>
    <row r="408" spans="1:15">
      <c r="A408" s="23">
        <v>9200</v>
      </c>
      <c r="B408" s="24" t="s">
        <v>413</v>
      </c>
      <c r="C408" s="14">
        <f t="shared" si="74"/>
        <v>0</v>
      </c>
      <c r="D408" s="25">
        <f>SUM(D409:D416)</f>
        <v>0</v>
      </c>
      <c r="E408" s="25">
        <f t="shared" ref="E408:O408" si="82">SUM(E409:E416)</f>
        <v>0</v>
      </c>
      <c r="F408" s="25">
        <f t="shared" si="82"/>
        <v>0</v>
      </c>
      <c r="G408" s="25">
        <f t="shared" si="82"/>
        <v>0</v>
      </c>
      <c r="H408" s="25">
        <f t="shared" si="82"/>
        <v>0</v>
      </c>
      <c r="I408" s="25">
        <f t="shared" si="82"/>
        <v>0</v>
      </c>
      <c r="J408" s="25">
        <f t="shared" si="82"/>
        <v>0</v>
      </c>
      <c r="K408" s="25">
        <f t="shared" si="82"/>
        <v>0</v>
      </c>
      <c r="L408" s="25">
        <f t="shared" si="82"/>
        <v>0</v>
      </c>
      <c r="M408" s="25">
        <f t="shared" si="82"/>
        <v>0</v>
      </c>
      <c r="N408" s="25">
        <f t="shared" si="82"/>
        <v>0</v>
      </c>
      <c r="O408" s="26">
        <f t="shared" si="82"/>
        <v>0</v>
      </c>
    </row>
    <row r="409" spans="1:15">
      <c r="A409" s="17">
        <v>921</v>
      </c>
      <c r="B409" s="21" t="s">
        <v>414</v>
      </c>
      <c r="C409" s="19">
        <f t="shared" si="74"/>
        <v>0</v>
      </c>
      <c r="D409" s="46"/>
      <c r="E409" s="46"/>
      <c r="F409" s="46"/>
      <c r="G409" s="46"/>
      <c r="H409" s="46"/>
      <c r="I409" s="46"/>
      <c r="J409" s="46"/>
      <c r="K409" s="46"/>
      <c r="L409" s="46"/>
      <c r="M409" s="46"/>
      <c r="N409" s="46"/>
      <c r="O409" s="46"/>
    </row>
    <row r="410" spans="1:15">
      <c r="A410" s="17">
        <v>922</v>
      </c>
      <c r="B410" s="21" t="s">
        <v>415</v>
      </c>
      <c r="C410" s="19">
        <f t="shared" si="74"/>
        <v>0</v>
      </c>
      <c r="D410" s="46"/>
      <c r="E410" s="46"/>
      <c r="F410" s="46"/>
      <c r="G410" s="46"/>
      <c r="H410" s="46"/>
      <c r="I410" s="46"/>
      <c r="J410" s="46"/>
      <c r="K410" s="46"/>
      <c r="L410" s="46"/>
      <c r="M410" s="46"/>
      <c r="N410" s="46"/>
      <c r="O410" s="47"/>
    </row>
    <row r="411" spans="1:15">
      <c r="A411" s="17">
        <v>923</v>
      </c>
      <c r="B411" s="21" t="s">
        <v>416</v>
      </c>
      <c r="C411" s="19">
        <f t="shared" si="74"/>
        <v>0</v>
      </c>
      <c r="D411" s="46"/>
      <c r="E411" s="46"/>
      <c r="F411" s="46"/>
      <c r="G411" s="46"/>
      <c r="H411" s="46"/>
      <c r="I411" s="46"/>
      <c r="J411" s="46"/>
      <c r="K411" s="46"/>
      <c r="L411" s="46"/>
      <c r="M411" s="46"/>
      <c r="N411" s="46"/>
      <c r="O411" s="47"/>
    </row>
    <row r="412" spans="1:15">
      <c r="A412" s="17">
        <v>924</v>
      </c>
      <c r="B412" s="21" t="s">
        <v>417</v>
      </c>
      <c r="C412" s="19">
        <f t="shared" si="74"/>
        <v>0</v>
      </c>
      <c r="D412" s="46"/>
      <c r="E412" s="46"/>
      <c r="F412" s="46"/>
      <c r="G412" s="46"/>
      <c r="H412" s="46"/>
      <c r="I412" s="46"/>
      <c r="J412" s="46"/>
      <c r="K412" s="46"/>
      <c r="L412" s="46"/>
      <c r="M412" s="46"/>
      <c r="N412" s="46"/>
      <c r="O412" s="47"/>
    </row>
    <row r="413" spans="1:15">
      <c r="A413" s="17">
        <v>925</v>
      </c>
      <c r="B413" s="21" t="s">
        <v>418</v>
      </c>
      <c r="C413" s="19">
        <f t="shared" si="74"/>
        <v>0</v>
      </c>
      <c r="D413" s="46"/>
      <c r="E413" s="46"/>
      <c r="F413" s="46"/>
      <c r="G413" s="46"/>
      <c r="H413" s="46"/>
      <c r="I413" s="46"/>
      <c r="J413" s="46"/>
      <c r="K413" s="46"/>
      <c r="L413" s="46"/>
      <c r="M413" s="46"/>
      <c r="N413" s="46"/>
      <c r="O413" s="47"/>
    </row>
    <row r="414" spans="1:15">
      <c r="A414" s="17">
        <v>926</v>
      </c>
      <c r="B414" s="21" t="s">
        <v>419</v>
      </c>
      <c r="C414" s="19">
        <f t="shared" si="74"/>
        <v>0</v>
      </c>
      <c r="D414" s="46"/>
      <c r="E414" s="46"/>
      <c r="F414" s="46"/>
      <c r="G414" s="46"/>
      <c r="H414" s="46"/>
      <c r="I414" s="46"/>
      <c r="J414" s="46"/>
      <c r="K414" s="46"/>
      <c r="L414" s="46"/>
      <c r="M414" s="46"/>
      <c r="N414" s="46"/>
      <c r="O414" s="47"/>
    </row>
    <row r="415" spans="1:15">
      <c r="A415" s="17">
        <v>927</v>
      </c>
      <c r="B415" s="21" t="s">
        <v>420</v>
      </c>
      <c r="C415" s="19">
        <f t="shared" si="74"/>
        <v>0</v>
      </c>
      <c r="D415" s="46"/>
      <c r="E415" s="46"/>
      <c r="F415" s="46"/>
      <c r="G415" s="46"/>
      <c r="H415" s="46"/>
      <c r="I415" s="46"/>
      <c r="J415" s="46"/>
      <c r="K415" s="46"/>
      <c r="L415" s="46"/>
      <c r="M415" s="46"/>
      <c r="N415" s="46"/>
      <c r="O415" s="47"/>
    </row>
    <row r="416" spans="1:15">
      <c r="A416" s="17">
        <v>928</v>
      </c>
      <c r="B416" s="21" t="s">
        <v>421</v>
      </c>
      <c r="C416" s="19">
        <f t="shared" si="74"/>
        <v>0</v>
      </c>
      <c r="D416" s="46"/>
      <c r="E416" s="46"/>
      <c r="F416" s="46"/>
      <c r="G416" s="46"/>
      <c r="H416" s="46"/>
      <c r="I416" s="46"/>
      <c r="J416" s="46"/>
      <c r="K416" s="46"/>
      <c r="L416" s="46"/>
      <c r="M416" s="46"/>
      <c r="N416" s="46"/>
      <c r="O416" s="47"/>
    </row>
    <row r="417" spans="1:15">
      <c r="A417" s="23">
        <v>9300</v>
      </c>
      <c r="B417" s="24" t="s">
        <v>422</v>
      </c>
      <c r="C417" s="14">
        <f t="shared" si="74"/>
        <v>0</v>
      </c>
      <c r="D417" s="25">
        <f>SUM(D418:D419)</f>
        <v>0</v>
      </c>
      <c r="E417" s="25">
        <f t="shared" ref="E417:O417" si="83">SUM(E418:E419)</f>
        <v>0</v>
      </c>
      <c r="F417" s="25">
        <f t="shared" si="83"/>
        <v>0</v>
      </c>
      <c r="G417" s="25">
        <f t="shared" si="83"/>
        <v>0</v>
      </c>
      <c r="H417" s="25">
        <f t="shared" si="83"/>
        <v>0</v>
      </c>
      <c r="I417" s="25">
        <f t="shared" si="83"/>
        <v>0</v>
      </c>
      <c r="J417" s="25">
        <f t="shared" si="83"/>
        <v>0</v>
      </c>
      <c r="K417" s="25">
        <f t="shared" si="83"/>
        <v>0</v>
      </c>
      <c r="L417" s="25">
        <f t="shared" si="83"/>
        <v>0</v>
      </c>
      <c r="M417" s="25">
        <f t="shared" si="83"/>
        <v>0</v>
      </c>
      <c r="N417" s="25">
        <f t="shared" si="83"/>
        <v>0</v>
      </c>
      <c r="O417" s="26">
        <f t="shared" si="83"/>
        <v>0</v>
      </c>
    </row>
    <row r="418" spans="1:15">
      <c r="A418" s="17">
        <v>931</v>
      </c>
      <c r="B418" s="21" t="s">
        <v>423</v>
      </c>
      <c r="C418" s="19">
        <f t="shared" si="74"/>
        <v>0</v>
      </c>
      <c r="D418" s="20">
        <v>0</v>
      </c>
      <c r="E418" s="20">
        <v>0</v>
      </c>
      <c r="F418" s="20">
        <v>0</v>
      </c>
      <c r="G418" s="20">
        <v>0</v>
      </c>
      <c r="H418" s="20">
        <v>0</v>
      </c>
      <c r="I418" s="20">
        <v>0</v>
      </c>
      <c r="J418" s="20">
        <v>0</v>
      </c>
      <c r="K418" s="20">
        <v>0</v>
      </c>
      <c r="L418" s="20">
        <v>0</v>
      </c>
      <c r="M418" s="20">
        <v>0</v>
      </c>
      <c r="N418" s="20">
        <v>0</v>
      </c>
      <c r="O418" s="22">
        <v>0</v>
      </c>
    </row>
    <row r="419" spans="1:15">
      <c r="A419" s="17">
        <v>932</v>
      </c>
      <c r="B419" s="21" t="s">
        <v>424</v>
      </c>
      <c r="C419" s="19">
        <f t="shared" si="74"/>
        <v>0</v>
      </c>
      <c r="D419" s="20">
        <v>0</v>
      </c>
      <c r="E419" s="20">
        <v>0</v>
      </c>
      <c r="F419" s="20">
        <v>0</v>
      </c>
      <c r="G419" s="20">
        <v>0</v>
      </c>
      <c r="H419" s="20">
        <v>0</v>
      </c>
      <c r="I419" s="20">
        <v>0</v>
      </c>
      <c r="J419" s="20">
        <v>0</v>
      </c>
      <c r="K419" s="20">
        <v>0</v>
      </c>
      <c r="L419" s="20">
        <v>0</v>
      </c>
      <c r="M419" s="20">
        <v>0</v>
      </c>
      <c r="N419" s="20">
        <v>0</v>
      </c>
      <c r="O419" s="22">
        <v>0</v>
      </c>
    </row>
    <row r="420" spans="1:15">
      <c r="A420" s="23">
        <v>9400</v>
      </c>
      <c r="B420" s="24" t="s">
        <v>425</v>
      </c>
      <c r="C420" s="14">
        <f t="shared" si="74"/>
        <v>0</v>
      </c>
      <c r="D420" s="25">
        <f>SUM(D421:D422)</f>
        <v>0</v>
      </c>
      <c r="E420" s="25">
        <f t="shared" ref="E420:O420" si="84">SUM(E421:E422)</f>
        <v>0</v>
      </c>
      <c r="F420" s="25">
        <f t="shared" si="84"/>
        <v>0</v>
      </c>
      <c r="G420" s="25">
        <f t="shared" si="84"/>
        <v>0</v>
      </c>
      <c r="H420" s="25">
        <f t="shared" si="84"/>
        <v>0</v>
      </c>
      <c r="I420" s="25">
        <f t="shared" si="84"/>
        <v>0</v>
      </c>
      <c r="J420" s="25">
        <f t="shared" si="84"/>
        <v>0</v>
      </c>
      <c r="K420" s="25">
        <f t="shared" si="84"/>
        <v>0</v>
      </c>
      <c r="L420" s="25">
        <f t="shared" si="84"/>
        <v>0</v>
      </c>
      <c r="M420" s="25">
        <f t="shared" si="84"/>
        <v>0</v>
      </c>
      <c r="N420" s="25">
        <f t="shared" si="84"/>
        <v>0</v>
      </c>
      <c r="O420" s="26">
        <f t="shared" si="84"/>
        <v>0</v>
      </c>
    </row>
    <row r="421" spans="1:15">
      <c r="A421" s="17">
        <v>941</v>
      </c>
      <c r="B421" s="21" t="s">
        <v>426</v>
      </c>
      <c r="C421" s="48">
        <f t="shared" si="74"/>
        <v>0</v>
      </c>
      <c r="D421" s="49">
        <v>0</v>
      </c>
      <c r="E421" s="49">
        <v>0</v>
      </c>
      <c r="F421" s="49">
        <v>0</v>
      </c>
      <c r="G421" s="49">
        <v>0</v>
      </c>
      <c r="H421" s="49">
        <v>0</v>
      </c>
      <c r="I421" s="49">
        <v>0</v>
      </c>
      <c r="J421" s="49">
        <v>0</v>
      </c>
      <c r="K421" s="49">
        <v>0</v>
      </c>
      <c r="L421" s="49">
        <v>0</v>
      </c>
      <c r="M421" s="49">
        <v>0</v>
      </c>
      <c r="N421" s="49">
        <v>0</v>
      </c>
      <c r="O421" s="50">
        <v>0</v>
      </c>
    </row>
    <row r="422" spans="1:15">
      <c r="A422" s="17">
        <v>942</v>
      </c>
      <c r="B422" s="21" t="s">
        <v>427</v>
      </c>
      <c r="C422" s="19">
        <f t="shared" si="74"/>
        <v>0</v>
      </c>
      <c r="D422" s="49">
        <v>0</v>
      </c>
      <c r="E422" s="49">
        <v>0</v>
      </c>
      <c r="F422" s="49">
        <v>0</v>
      </c>
      <c r="G422" s="49">
        <v>0</v>
      </c>
      <c r="H422" s="49">
        <v>0</v>
      </c>
      <c r="I422" s="49">
        <v>0</v>
      </c>
      <c r="J422" s="49">
        <v>0</v>
      </c>
      <c r="K422" s="49">
        <v>0</v>
      </c>
      <c r="L422" s="49">
        <v>0</v>
      </c>
      <c r="M422" s="49">
        <v>0</v>
      </c>
      <c r="N422" s="49">
        <v>0</v>
      </c>
      <c r="O422" s="50">
        <v>0</v>
      </c>
    </row>
    <row r="423" spans="1:15">
      <c r="A423" s="23">
        <v>9500</v>
      </c>
      <c r="B423" s="24" t="s">
        <v>428</v>
      </c>
      <c r="C423" s="14">
        <f t="shared" si="74"/>
        <v>0</v>
      </c>
      <c r="D423" s="25">
        <f t="shared" ref="D423:O423" si="85">SUM(D424:D424)</f>
        <v>0</v>
      </c>
      <c r="E423" s="25">
        <f t="shared" si="85"/>
        <v>0</v>
      </c>
      <c r="F423" s="25">
        <f t="shared" si="85"/>
        <v>0</v>
      </c>
      <c r="G423" s="25">
        <f t="shared" si="85"/>
        <v>0</v>
      </c>
      <c r="H423" s="25">
        <f t="shared" si="85"/>
        <v>0</v>
      </c>
      <c r="I423" s="25">
        <f t="shared" si="85"/>
        <v>0</v>
      </c>
      <c r="J423" s="25">
        <f t="shared" si="85"/>
        <v>0</v>
      </c>
      <c r="K423" s="25">
        <f t="shared" si="85"/>
        <v>0</v>
      </c>
      <c r="L423" s="25">
        <f t="shared" si="85"/>
        <v>0</v>
      </c>
      <c r="M423" s="25">
        <f t="shared" si="85"/>
        <v>0</v>
      </c>
      <c r="N423" s="25">
        <f t="shared" si="85"/>
        <v>0</v>
      </c>
      <c r="O423" s="26">
        <f t="shared" si="85"/>
        <v>0</v>
      </c>
    </row>
    <row r="424" spans="1:15">
      <c r="A424" s="17">
        <v>951</v>
      </c>
      <c r="B424" s="21" t="s">
        <v>429</v>
      </c>
      <c r="C424" s="19">
        <f t="shared" si="74"/>
        <v>0</v>
      </c>
      <c r="D424" s="51">
        <v>0</v>
      </c>
      <c r="E424" s="51">
        <v>0</v>
      </c>
      <c r="F424" s="51">
        <v>0</v>
      </c>
      <c r="G424" s="51">
        <v>0</v>
      </c>
      <c r="H424" s="51">
        <v>0</v>
      </c>
      <c r="I424" s="51">
        <v>0</v>
      </c>
      <c r="J424" s="51">
        <v>0</v>
      </c>
      <c r="K424" s="51">
        <v>0</v>
      </c>
      <c r="L424" s="51">
        <v>0</v>
      </c>
      <c r="M424" s="51">
        <v>0</v>
      </c>
      <c r="N424" s="51">
        <v>0</v>
      </c>
      <c r="O424" s="52">
        <v>0</v>
      </c>
    </row>
    <row r="425" spans="1:15">
      <c r="A425" s="23">
        <v>9600</v>
      </c>
      <c r="B425" s="24" t="s">
        <v>430</v>
      </c>
      <c r="C425" s="14">
        <f t="shared" si="74"/>
        <v>0</v>
      </c>
      <c r="D425" s="25">
        <f>SUM(D426:D427)</f>
        <v>0</v>
      </c>
      <c r="E425" s="25">
        <f t="shared" ref="E425:O425" si="86">SUM(E426:E427)</f>
        <v>0</v>
      </c>
      <c r="F425" s="25">
        <f t="shared" si="86"/>
        <v>0</v>
      </c>
      <c r="G425" s="25">
        <f t="shared" si="86"/>
        <v>0</v>
      </c>
      <c r="H425" s="25">
        <f t="shared" si="86"/>
        <v>0</v>
      </c>
      <c r="I425" s="25">
        <f t="shared" si="86"/>
        <v>0</v>
      </c>
      <c r="J425" s="25">
        <f t="shared" si="86"/>
        <v>0</v>
      </c>
      <c r="K425" s="25">
        <f t="shared" si="86"/>
        <v>0</v>
      </c>
      <c r="L425" s="25">
        <f t="shared" si="86"/>
        <v>0</v>
      </c>
      <c r="M425" s="25">
        <f t="shared" si="86"/>
        <v>0</v>
      </c>
      <c r="N425" s="25">
        <f t="shared" si="86"/>
        <v>0</v>
      </c>
      <c r="O425" s="26">
        <f t="shared" si="86"/>
        <v>0</v>
      </c>
    </row>
    <row r="426" spans="1:15">
      <c r="A426" s="17">
        <v>961</v>
      </c>
      <c r="B426" s="21" t="s">
        <v>431</v>
      </c>
      <c r="C426" s="19">
        <f t="shared" si="74"/>
        <v>0</v>
      </c>
      <c r="D426" s="39">
        <v>0</v>
      </c>
      <c r="E426" s="39">
        <v>0</v>
      </c>
      <c r="F426" s="39">
        <v>0</v>
      </c>
      <c r="G426" s="39">
        <v>0</v>
      </c>
      <c r="H426" s="39">
        <v>0</v>
      </c>
      <c r="I426" s="39">
        <v>0</v>
      </c>
      <c r="J426" s="39">
        <v>0</v>
      </c>
      <c r="K426" s="39">
        <v>0</v>
      </c>
      <c r="L426" s="39">
        <v>0</v>
      </c>
      <c r="M426" s="39">
        <v>0</v>
      </c>
      <c r="N426" s="39">
        <v>0</v>
      </c>
      <c r="O426" s="40">
        <v>0</v>
      </c>
    </row>
    <row r="427" spans="1:15">
      <c r="A427" s="17">
        <v>962</v>
      </c>
      <c r="B427" s="21" t="s">
        <v>432</v>
      </c>
      <c r="C427" s="19">
        <f t="shared" si="74"/>
        <v>0</v>
      </c>
      <c r="D427" s="39">
        <v>0</v>
      </c>
      <c r="E427" s="39">
        <v>0</v>
      </c>
      <c r="F427" s="39">
        <v>0</v>
      </c>
      <c r="G427" s="39">
        <v>0</v>
      </c>
      <c r="H427" s="39">
        <v>0</v>
      </c>
      <c r="I427" s="39">
        <v>0</v>
      </c>
      <c r="J427" s="39">
        <v>0</v>
      </c>
      <c r="K427" s="39">
        <v>0</v>
      </c>
      <c r="L427" s="39">
        <v>0</v>
      </c>
      <c r="M427" s="39">
        <v>0</v>
      </c>
      <c r="N427" s="39">
        <v>0</v>
      </c>
      <c r="O427" s="40">
        <v>0</v>
      </c>
    </row>
    <row r="428" spans="1:15">
      <c r="A428" s="31">
        <v>9900</v>
      </c>
      <c r="B428" s="30" t="s">
        <v>433</v>
      </c>
      <c r="C428" s="14">
        <f t="shared" si="74"/>
        <v>3018764</v>
      </c>
      <c r="D428" s="25">
        <f t="shared" ref="D428:O428" si="87">SUM(D429)</f>
        <v>251564</v>
      </c>
      <c r="E428" s="25">
        <f t="shared" si="87"/>
        <v>251564</v>
      </c>
      <c r="F428" s="25">
        <f t="shared" si="87"/>
        <v>251564</v>
      </c>
      <c r="G428" s="25">
        <f t="shared" si="87"/>
        <v>251564</v>
      </c>
      <c r="H428" s="25">
        <f t="shared" si="87"/>
        <v>251564</v>
      </c>
      <c r="I428" s="25">
        <f t="shared" si="87"/>
        <v>251564</v>
      </c>
      <c r="J428" s="25">
        <f t="shared" si="87"/>
        <v>251564</v>
      </c>
      <c r="K428" s="25">
        <f t="shared" si="87"/>
        <v>251564</v>
      </c>
      <c r="L428" s="25">
        <f t="shared" si="87"/>
        <v>251563</v>
      </c>
      <c r="M428" s="25">
        <f t="shared" si="87"/>
        <v>251563</v>
      </c>
      <c r="N428" s="25">
        <f t="shared" si="87"/>
        <v>251563</v>
      </c>
      <c r="O428" s="26">
        <f t="shared" si="87"/>
        <v>251563</v>
      </c>
    </row>
    <row r="429" spans="1:15">
      <c r="A429" s="17">
        <v>991</v>
      </c>
      <c r="B429" s="21" t="s">
        <v>434</v>
      </c>
      <c r="C429" s="19">
        <f>SUM(D429:O429)</f>
        <v>3018764</v>
      </c>
      <c r="D429" s="20">
        <v>251564</v>
      </c>
      <c r="E429" s="20">
        <v>251564</v>
      </c>
      <c r="F429" s="20">
        <v>251564</v>
      </c>
      <c r="G429" s="20">
        <v>251564</v>
      </c>
      <c r="H429" s="20">
        <v>251564</v>
      </c>
      <c r="I429" s="20">
        <v>251564</v>
      </c>
      <c r="J429" s="20">
        <v>251564</v>
      </c>
      <c r="K429" s="20">
        <v>251564</v>
      </c>
      <c r="L429" s="20">
        <v>251563</v>
      </c>
      <c r="M429" s="20">
        <v>251563</v>
      </c>
      <c r="N429" s="20">
        <v>251563</v>
      </c>
      <c r="O429" s="20">
        <v>251563</v>
      </c>
    </row>
    <row r="430" spans="1:15" ht="15" thickBot="1">
      <c r="A430" s="53"/>
      <c r="B430" s="54" t="s">
        <v>435</v>
      </c>
      <c r="C430" s="55">
        <f>SUM(D430:O430)</f>
        <v>115776517.07999998</v>
      </c>
      <c r="D430" s="56">
        <f>D5+D42+D107+D192+D251+D310+D332+D380+D398</f>
        <v>8968491.8499999996</v>
      </c>
      <c r="E430" s="56">
        <f t="shared" ref="E430:O430" si="88">E5+E42+E107+E192+E251+E310+E332+E380+E398</f>
        <v>9306858.8499999996</v>
      </c>
      <c r="F430" s="56">
        <f t="shared" si="88"/>
        <v>9676333.8499999996</v>
      </c>
      <c r="G430" s="56">
        <f t="shared" si="88"/>
        <v>9828711.8499999996</v>
      </c>
      <c r="H430" s="56">
        <f t="shared" si="88"/>
        <v>9363970.8499999996</v>
      </c>
      <c r="I430" s="56">
        <f t="shared" si="88"/>
        <v>9305853.8499999996</v>
      </c>
      <c r="J430" s="56">
        <f t="shared" si="88"/>
        <v>9155263.8499999996</v>
      </c>
      <c r="K430" s="56">
        <f t="shared" si="88"/>
        <v>9238343.8499999996</v>
      </c>
      <c r="L430" s="56">
        <f t="shared" si="88"/>
        <v>9244283.8499999996</v>
      </c>
      <c r="M430" s="56">
        <f t="shared" si="88"/>
        <v>9419584.0500000007</v>
      </c>
      <c r="N430" s="56">
        <f t="shared" si="88"/>
        <v>8960732.8500000015</v>
      </c>
      <c r="O430" s="57">
        <f t="shared" si="88"/>
        <v>13308087.529999999</v>
      </c>
    </row>
    <row r="432" spans="1:15">
      <c r="E432" s="170"/>
    </row>
    <row r="434" spans="3:5">
      <c r="C434" s="6"/>
      <c r="D434" s="2"/>
    </row>
    <row r="440" spans="3:5">
      <c r="E440" s="1"/>
    </row>
  </sheetData>
  <mergeCells count="17">
    <mergeCell ref="K3:K4"/>
    <mergeCell ref="L3:L4"/>
    <mergeCell ref="M3:M4"/>
    <mergeCell ref="N3:N4"/>
    <mergeCell ref="A1:O1"/>
    <mergeCell ref="A2:O2"/>
    <mergeCell ref="A3:A4"/>
    <mergeCell ref="B3:B4"/>
    <mergeCell ref="C3:C4"/>
    <mergeCell ref="D3:D4"/>
    <mergeCell ref="E3:E4"/>
    <mergeCell ref="F3:F4"/>
    <mergeCell ref="G3:G4"/>
    <mergeCell ref="H3:H4"/>
    <mergeCell ref="O3:O4"/>
    <mergeCell ref="I3:I4"/>
    <mergeCell ref="J3:J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30:O331 D312:O319"/>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330:C331 C167:C175 C183:C191 C67:C75 C229:C231 C377:C379 C334:C335 C57:C65 C40:C41 C139:C147 C321:C328 C400:C401 C38 C12:C15 C88:C92 C31:C36 C418 C119:C127 C17:C24 C94:C96 C85:C86 C44:C51 C409:C410 C177:C18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C286:C294 C395:C397 C220:C227 C248:C250 C419 C260:C263 C389:C393 C253:C258 C275 C277:C284 C411:C416 C301:C309 C204:C208 C374:C375 C210:C218 C402:C407 C268:C273 C424 C354:C362 C426:C42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17:O24 D301:O309 D286:O294 D149:O157 D57:O65 D204:O208 D98:O106 D67:O75 D88:O92 D44:O51 D94:O96 D109:O117 D421:O422 D400:O407 D38:O38 D177:O181 D242:O246 D248:O250 D240:O240 D210:O218 D194:O202 D265:O266 D77:O83 D85:O86 D334:O335 D337:O345 D347:O352 D354:O362 D426:O427 D364:O372 D374:O375 D382:O387 D389:O393 D395:O397 D429:O429"/>
  </dataValidations>
  <pageMargins left="0.7" right="0.7" top="0.75" bottom="0.75" header="0.3" footer="0.3"/>
  <pageSetup paperSize="5" scale="76" fitToHeight="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44"/>
  <sheetViews>
    <sheetView tabSelected="1" topLeftCell="A118" workbookViewId="0">
      <selection activeCell="B141" sqref="B141"/>
    </sheetView>
  </sheetViews>
  <sheetFormatPr baseColWidth="10" defaultRowHeight="14.4"/>
  <cols>
    <col min="1" max="1" width="30.33203125" style="2" customWidth="1"/>
    <col min="2" max="2" width="8.88671875" customWidth="1"/>
    <col min="3" max="3" width="2.44140625" bestFit="1" customWidth="1"/>
    <col min="4" max="4" width="6.33203125" customWidth="1"/>
    <col min="5" max="5" width="14.109375" bestFit="1" customWidth="1"/>
    <col min="6" max="6" width="15.109375" bestFit="1" customWidth="1"/>
    <col min="7" max="7" width="13.33203125" bestFit="1" customWidth="1"/>
    <col min="8" max="8" width="12" bestFit="1" customWidth="1"/>
    <col min="9" max="9" width="13.5546875" bestFit="1" customWidth="1"/>
    <col min="10" max="10" width="10.88671875" bestFit="1" customWidth="1"/>
    <col min="11" max="11" width="12.109375" customWidth="1"/>
    <col min="12" max="12" width="13.5546875" bestFit="1" customWidth="1"/>
    <col min="13" max="13" width="15.109375" bestFit="1" customWidth="1"/>
    <col min="14" max="18" width="12.5546875" bestFit="1" customWidth="1"/>
  </cols>
  <sheetData>
    <row r="1" spans="1:18" ht="21.6" thickTop="1">
      <c r="A1" s="211" t="s">
        <v>1059</v>
      </c>
      <c r="B1" s="212"/>
      <c r="C1" s="212"/>
      <c r="D1" s="212"/>
      <c r="E1" s="212"/>
      <c r="F1" s="212"/>
      <c r="G1" s="212"/>
      <c r="H1" s="212"/>
      <c r="I1" s="212"/>
      <c r="J1" s="212"/>
      <c r="K1" s="212"/>
      <c r="L1" s="212"/>
      <c r="M1" s="212"/>
    </row>
    <row r="2" spans="1:18" ht="21" customHeight="1">
      <c r="A2" s="213"/>
      <c r="B2" s="214"/>
      <c r="C2" s="214"/>
      <c r="D2" s="214"/>
      <c r="E2" s="214"/>
      <c r="F2" s="214"/>
      <c r="G2" s="214"/>
      <c r="H2" s="214"/>
      <c r="I2" s="214"/>
      <c r="J2" s="214"/>
      <c r="K2" s="214"/>
      <c r="L2" s="214"/>
      <c r="M2" s="214"/>
    </row>
    <row r="3" spans="1:18" ht="21">
      <c r="A3" s="215" t="s">
        <v>907</v>
      </c>
      <c r="B3" s="216"/>
      <c r="C3" s="216"/>
      <c r="D3" s="216"/>
      <c r="E3" s="216"/>
      <c r="F3" s="216"/>
      <c r="G3" s="216"/>
      <c r="H3" s="216"/>
      <c r="I3" s="216"/>
      <c r="J3" s="216"/>
      <c r="K3" s="216"/>
      <c r="L3" s="216"/>
      <c r="M3" s="216"/>
    </row>
    <row r="4" spans="1:18" ht="15" customHeight="1">
      <c r="A4" s="217" t="s">
        <v>909</v>
      </c>
      <c r="B4" s="220" t="s">
        <v>910</v>
      </c>
      <c r="C4" s="221" t="s">
        <v>911</v>
      </c>
      <c r="D4" s="220" t="s">
        <v>912</v>
      </c>
      <c r="E4" s="224" t="s">
        <v>913</v>
      </c>
      <c r="F4" s="225"/>
      <c r="G4" s="171">
        <v>131</v>
      </c>
      <c r="H4" s="171">
        <v>132</v>
      </c>
      <c r="I4" s="171">
        <v>132</v>
      </c>
      <c r="J4" s="171">
        <v>133</v>
      </c>
      <c r="K4" s="171">
        <v>134</v>
      </c>
      <c r="L4" s="220" t="s">
        <v>914</v>
      </c>
      <c r="M4" s="220" t="s">
        <v>915</v>
      </c>
    </row>
    <row r="5" spans="1:18" ht="33.75" customHeight="1">
      <c r="A5" s="218"/>
      <c r="B5" s="209"/>
      <c r="C5" s="222"/>
      <c r="D5" s="209"/>
      <c r="E5" s="207" t="s">
        <v>916</v>
      </c>
      <c r="F5" s="208"/>
      <c r="G5" s="209" t="s">
        <v>1032</v>
      </c>
      <c r="H5" s="209" t="s">
        <v>917</v>
      </c>
      <c r="I5" s="209" t="s">
        <v>918</v>
      </c>
      <c r="J5" s="209" t="s">
        <v>919</v>
      </c>
      <c r="K5" s="209" t="s">
        <v>30</v>
      </c>
      <c r="L5" s="209"/>
      <c r="M5" s="209"/>
    </row>
    <row r="6" spans="1:18">
      <c r="A6" s="219"/>
      <c r="B6" s="210"/>
      <c r="C6" s="223"/>
      <c r="D6" s="210"/>
      <c r="E6" s="149" t="s">
        <v>920</v>
      </c>
      <c r="F6" s="149" t="s">
        <v>921</v>
      </c>
      <c r="G6" s="210"/>
      <c r="H6" s="210"/>
      <c r="I6" s="210"/>
      <c r="J6" s="210"/>
      <c r="K6" s="210"/>
      <c r="L6" s="210"/>
      <c r="M6" s="210"/>
    </row>
    <row r="7" spans="1:18">
      <c r="A7" s="126"/>
      <c r="B7" s="127"/>
      <c r="C7" s="127"/>
      <c r="D7" s="128"/>
      <c r="E7" s="129"/>
      <c r="F7" s="130"/>
      <c r="G7" s="127"/>
      <c r="H7" s="127"/>
      <c r="I7" s="127"/>
      <c r="J7" s="127"/>
      <c r="K7" s="127"/>
      <c r="L7" s="127"/>
      <c r="M7" s="147"/>
    </row>
    <row r="8" spans="1:18" ht="15" customHeight="1">
      <c r="A8" s="131" t="s">
        <v>922</v>
      </c>
      <c r="B8" s="132"/>
      <c r="C8" s="133"/>
      <c r="D8" s="134"/>
      <c r="E8" s="135">
        <v>0</v>
      </c>
      <c r="F8" s="161">
        <f t="shared" ref="F8:F71" si="0">D8*E8*12</f>
        <v>0</v>
      </c>
      <c r="G8" s="136">
        <v>0</v>
      </c>
      <c r="H8" s="136">
        <v>0</v>
      </c>
      <c r="I8" s="136">
        <f t="shared" ref="I8:I71" si="1">F8/365*50</f>
        <v>0</v>
      </c>
      <c r="J8" s="136">
        <v>0</v>
      </c>
      <c r="K8" s="136">
        <v>0</v>
      </c>
      <c r="L8" s="136">
        <v>0</v>
      </c>
      <c r="M8" s="162">
        <f t="shared" ref="M8:M71" si="2">SUM(F8:L8)</f>
        <v>0</v>
      </c>
    </row>
    <row r="9" spans="1:18" s="151" customFormat="1">
      <c r="A9" s="131" t="s">
        <v>923</v>
      </c>
      <c r="B9" s="132"/>
      <c r="C9" s="133"/>
      <c r="D9" s="134">
        <v>9</v>
      </c>
      <c r="E9" s="135">
        <v>22492.68</v>
      </c>
      <c r="F9" s="161">
        <f t="shared" si="0"/>
        <v>2429209.44</v>
      </c>
      <c r="G9" s="136">
        <v>0</v>
      </c>
      <c r="H9" s="136">
        <f>F9/360*20*25%</f>
        <v>33739.020000000004</v>
      </c>
      <c r="I9" s="136">
        <f>F9/365*50</f>
        <v>332768.41643835616</v>
      </c>
      <c r="J9" s="136">
        <v>0</v>
      </c>
      <c r="K9" s="136">
        <v>0</v>
      </c>
      <c r="L9" s="136">
        <f>E9*0.11*D9*12</f>
        <v>267213.03840000002</v>
      </c>
      <c r="M9" s="162">
        <f t="shared" si="2"/>
        <v>3062929.914838356</v>
      </c>
      <c r="N9" s="156"/>
      <c r="O9" s="156"/>
      <c r="P9" s="156"/>
    </row>
    <row r="10" spans="1:18" s="151" customFormat="1" ht="15" customHeight="1">
      <c r="A10" s="131" t="s">
        <v>924</v>
      </c>
      <c r="B10" s="132"/>
      <c r="C10" s="133"/>
      <c r="D10" s="134">
        <v>1</v>
      </c>
      <c r="E10" s="135">
        <v>36204.379999999997</v>
      </c>
      <c r="F10" s="161">
        <f t="shared" si="0"/>
        <v>434452.55999999994</v>
      </c>
      <c r="G10" s="136">
        <v>0</v>
      </c>
      <c r="H10" s="136">
        <f t="shared" ref="H10:H73" si="3">F10/360*20*25%</f>
        <v>6034.0633333333326</v>
      </c>
      <c r="I10" s="136">
        <f t="shared" si="1"/>
        <v>59514.049315068485</v>
      </c>
      <c r="J10" s="136">
        <v>0</v>
      </c>
      <c r="K10" s="136">
        <v>0</v>
      </c>
      <c r="L10" s="136">
        <f t="shared" ref="L10:L73" si="4">E10*0.11*D10*12</f>
        <v>47789.781599999995</v>
      </c>
      <c r="M10" s="162">
        <f t="shared" si="2"/>
        <v>547790.4542484018</v>
      </c>
      <c r="N10" s="156"/>
      <c r="O10" s="156"/>
      <c r="P10" s="156"/>
    </row>
    <row r="11" spans="1:18" s="151" customFormat="1" ht="15" customHeight="1">
      <c r="A11" s="131" t="s">
        <v>1043</v>
      </c>
      <c r="B11" s="132"/>
      <c r="C11" s="133" t="s">
        <v>1057</v>
      </c>
      <c r="D11" s="134">
        <v>1</v>
      </c>
      <c r="E11" s="135">
        <v>8350.3700000000008</v>
      </c>
      <c r="F11" s="161">
        <f>D11*E11*12</f>
        <v>100204.44</v>
      </c>
      <c r="G11" s="136">
        <v>0</v>
      </c>
      <c r="H11" s="136">
        <f t="shared" si="3"/>
        <v>1391.7283333333332</v>
      </c>
      <c r="I11" s="136">
        <f t="shared" si="1"/>
        <v>13726.635616438356</v>
      </c>
      <c r="J11" s="136">
        <v>0</v>
      </c>
      <c r="K11" s="136">
        <v>0</v>
      </c>
      <c r="L11" s="136">
        <f t="shared" si="4"/>
        <v>11022.488400000002</v>
      </c>
      <c r="M11" s="162">
        <f t="shared" si="2"/>
        <v>126345.2923497717</v>
      </c>
      <c r="N11" s="156"/>
      <c r="O11" s="156"/>
      <c r="P11" s="156"/>
    </row>
    <row r="12" spans="1:18" s="151" customFormat="1" ht="15" customHeight="1">
      <c r="A12" s="131" t="s">
        <v>926</v>
      </c>
      <c r="B12" s="132"/>
      <c r="C12" s="133"/>
      <c r="D12" s="134"/>
      <c r="E12" s="135">
        <v>0</v>
      </c>
      <c r="F12" s="161">
        <f t="shared" si="0"/>
        <v>0</v>
      </c>
      <c r="G12" s="136">
        <v>0</v>
      </c>
      <c r="H12" s="136">
        <f t="shared" si="3"/>
        <v>0</v>
      </c>
      <c r="I12" s="136">
        <f t="shared" si="1"/>
        <v>0</v>
      </c>
      <c r="J12" s="136">
        <v>0</v>
      </c>
      <c r="K12" s="136">
        <v>0</v>
      </c>
      <c r="L12" s="136">
        <f t="shared" si="4"/>
        <v>0</v>
      </c>
      <c r="M12" s="162">
        <f t="shared" si="2"/>
        <v>0</v>
      </c>
      <c r="N12" s="156"/>
      <c r="O12" s="156"/>
      <c r="P12" s="156"/>
    </row>
    <row r="13" spans="1:18" s="151" customFormat="1" ht="15" customHeight="1">
      <c r="A13" s="131" t="s">
        <v>927</v>
      </c>
      <c r="B13" s="132"/>
      <c r="C13" s="133"/>
      <c r="D13" s="134">
        <v>1</v>
      </c>
      <c r="E13" s="135">
        <v>33185.949999999997</v>
      </c>
      <c r="F13" s="161">
        <f t="shared" si="0"/>
        <v>398231.39999999997</v>
      </c>
      <c r="G13" s="136">
        <v>0</v>
      </c>
      <c r="H13" s="136">
        <f t="shared" si="3"/>
        <v>5530.9916666666668</v>
      </c>
      <c r="I13" s="136">
        <f t="shared" si="1"/>
        <v>54552.246575342462</v>
      </c>
      <c r="J13" s="136">
        <v>0</v>
      </c>
      <c r="K13" s="136">
        <v>0</v>
      </c>
      <c r="L13" s="136">
        <f t="shared" si="4"/>
        <v>43805.453999999998</v>
      </c>
      <c r="M13" s="162">
        <f t="shared" si="2"/>
        <v>502120.09224200912</v>
      </c>
      <c r="N13" s="156"/>
      <c r="O13" s="156"/>
      <c r="P13" s="156"/>
      <c r="Q13" s="156"/>
      <c r="R13" s="156"/>
    </row>
    <row r="14" spans="1:18" ht="15" customHeight="1">
      <c r="A14" s="131" t="s">
        <v>928</v>
      </c>
      <c r="B14" s="132"/>
      <c r="C14" s="133"/>
      <c r="D14" s="134">
        <v>1</v>
      </c>
      <c r="E14" s="135">
        <v>19252.02</v>
      </c>
      <c r="F14" s="161">
        <f t="shared" si="0"/>
        <v>231024.24</v>
      </c>
      <c r="G14" s="136">
        <v>0</v>
      </c>
      <c r="H14" s="136">
        <f t="shared" si="3"/>
        <v>3208.6699999999996</v>
      </c>
      <c r="I14" s="136">
        <f t="shared" si="1"/>
        <v>31647.156164383563</v>
      </c>
      <c r="J14" s="136">
        <v>0</v>
      </c>
      <c r="K14" s="136">
        <v>0</v>
      </c>
      <c r="L14" s="136">
        <f t="shared" si="4"/>
        <v>25412.666400000002</v>
      </c>
      <c r="M14" s="162">
        <f t="shared" si="2"/>
        <v>291292.73256438354</v>
      </c>
      <c r="N14" s="2"/>
      <c r="O14" s="2"/>
      <c r="P14" s="2"/>
    </row>
    <row r="15" spans="1:18">
      <c r="A15" s="131" t="s">
        <v>1044</v>
      </c>
      <c r="B15" s="132"/>
      <c r="C15" s="133"/>
      <c r="D15" s="134">
        <v>1</v>
      </c>
      <c r="E15" s="135">
        <v>6185.55</v>
      </c>
      <c r="F15" s="161">
        <f t="shared" si="0"/>
        <v>74226.600000000006</v>
      </c>
      <c r="G15" s="136">
        <v>0</v>
      </c>
      <c r="H15" s="136">
        <f t="shared" si="3"/>
        <v>1030.925</v>
      </c>
      <c r="I15" s="136">
        <f t="shared" si="1"/>
        <v>10168.027397260275</v>
      </c>
      <c r="J15" s="136">
        <v>0</v>
      </c>
      <c r="K15" s="136">
        <v>0</v>
      </c>
      <c r="L15" s="136">
        <f t="shared" si="4"/>
        <v>8164.9260000000013</v>
      </c>
      <c r="M15" s="162">
        <f t="shared" si="2"/>
        <v>93590.478397260289</v>
      </c>
      <c r="N15" s="2"/>
      <c r="O15" s="2"/>
      <c r="P15" s="2"/>
    </row>
    <row r="16" spans="1:18">
      <c r="A16" s="131" t="s">
        <v>1045</v>
      </c>
      <c r="B16" s="132"/>
      <c r="C16" s="133"/>
      <c r="D16" s="134">
        <v>1</v>
      </c>
      <c r="E16" s="135">
        <v>10192.629999999999</v>
      </c>
      <c r="F16" s="161">
        <f t="shared" si="0"/>
        <v>122311.56</v>
      </c>
      <c r="G16" s="136"/>
      <c r="H16" s="136">
        <f t="shared" si="3"/>
        <v>1698.7716666666665</v>
      </c>
      <c r="I16" s="136">
        <f t="shared" si="1"/>
        <v>16755.008219178082</v>
      </c>
      <c r="J16" s="136">
        <v>0</v>
      </c>
      <c r="K16" s="136">
        <v>0</v>
      </c>
      <c r="L16" s="136">
        <f t="shared" si="4"/>
        <v>13454.2716</v>
      </c>
      <c r="M16" s="162">
        <f t="shared" si="2"/>
        <v>154219.61148584474</v>
      </c>
      <c r="N16" s="2"/>
      <c r="O16" s="2"/>
      <c r="P16" s="2"/>
    </row>
    <row r="17" spans="1:16" ht="15" customHeight="1">
      <c r="A17" s="131" t="s">
        <v>929</v>
      </c>
      <c r="B17" s="132"/>
      <c r="C17" s="133"/>
      <c r="D17" s="134"/>
      <c r="E17" s="135">
        <v>0</v>
      </c>
      <c r="F17" s="161">
        <f t="shared" si="0"/>
        <v>0</v>
      </c>
      <c r="G17" s="136">
        <v>0</v>
      </c>
      <c r="H17" s="136">
        <f t="shared" si="3"/>
        <v>0</v>
      </c>
      <c r="I17" s="136">
        <f t="shared" si="1"/>
        <v>0</v>
      </c>
      <c r="J17" s="136">
        <v>0</v>
      </c>
      <c r="K17" s="136">
        <v>0</v>
      </c>
      <c r="L17" s="136">
        <f t="shared" si="4"/>
        <v>0</v>
      </c>
      <c r="M17" s="162">
        <f t="shared" si="2"/>
        <v>0</v>
      </c>
      <c r="N17" s="2"/>
      <c r="O17" s="2"/>
      <c r="P17" s="2"/>
    </row>
    <row r="18" spans="1:16" ht="15" customHeight="1">
      <c r="A18" s="131" t="s">
        <v>930</v>
      </c>
      <c r="B18" s="132"/>
      <c r="C18" s="133"/>
      <c r="D18" s="134">
        <v>1</v>
      </c>
      <c r="E18" s="135">
        <v>19252.23</v>
      </c>
      <c r="F18" s="161">
        <f t="shared" si="0"/>
        <v>231026.76</v>
      </c>
      <c r="G18" s="136">
        <v>0</v>
      </c>
      <c r="H18" s="136">
        <f t="shared" si="3"/>
        <v>3208.7049999999999</v>
      </c>
      <c r="I18" s="136">
        <f t="shared" si="1"/>
        <v>31647.501369863017</v>
      </c>
      <c r="J18" s="136">
        <v>0</v>
      </c>
      <c r="K18" s="136">
        <v>0</v>
      </c>
      <c r="L18" s="136">
        <f t="shared" si="4"/>
        <v>25412.943599999999</v>
      </c>
      <c r="M18" s="162">
        <f t="shared" si="2"/>
        <v>291295.90996986302</v>
      </c>
      <c r="N18" s="2"/>
      <c r="O18" s="2"/>
      <c r="P18" s="2"/>
    </row>
    <row r="19" spans="1:16">
      <c r="A19" s="131" t="s">
        <v>925</v>
      </c>
      <c r="B19" s="132"/>
      <c r="C19" s="133"/>
      <c r="D19" s="134">
        <v>1</v>
      </c>
      <c r="E19" s="135">
        <v>10170.040000000001</v>
      </c>
      <c r="F19" s="161">
        <f t="shared" si="0"/>
        <v>122040.48000000001</v>
      </c>
      <c r="G19" s="136">
        <v>0</v>
      </c>
      <c r="H19" s="136">
        <f t="shared" si="3"/>
        <v>1695.0066666666669</v>
      </c>
      <c r="I19" s="136">
        <f t="shared" si="1"/>
        <v>16717.873972602742</v>
      </c>
      <c r="J19" s="136">
        <v>0</v>
      </c>
      <c r="K19" s="136">
        <v>0</v>
      </c>
      <c r="L19" s="136">
        <f t="shared" si="4"/>
        <v>13424.452800000001</v>
      </c>
      <c r="M19" s="162">
        <f>SUM(F19:L19)</f>
        <v>153877.8134392694</v>
      </c>
      <c r="N19" s="2"/>
      <c r="O19" s="2"/>
      <c r="P19" s="2"/>
    </row>
    <row r="20" spans="1:16" ht="15" customHeight="1">
      <c r="A20" s="131" t="s">
        <v>931</v>
      </c>
      <c r="B20" s="132"/>
      <c r="C20" s="133"/>
      <c r="D20" s="134"/>
      <c r="E20" s="135">
        <v>0</v>
      </c>
      <c r="F20" s="161">
        <f t="shared" si="0"/>
        <v>0</v>
      </c>
      <c r="G20" s="136">
        <v>0</v>
      </c>
      <c r="H20" s="136">
        <f t="shared" si="3"/>
        <v>0</v>
      </c>
      <c r="I20" s="136">
        <f t="shared" si="1"/>
        <v>0</v>
      </c>
      <c r="J20" s="136">
        <v>0</v>
      </c>
      <c r="K20" s="136">
        <v>0</v>
      </c>
      <c r="L20" s="136">
        <f t="shared" si="4"/>
        <v>0</v>
      </c>
      <c r="M20" s="162">
        <f t="shared" si="2"/>
        <v>0</v>
      </c>
      <c r="N20" s="2"/>
      <c r="O20" s="2"/>
      <c r="P20" s="2"/>
    </row>
    <row r="21" spans="1:16" ht="15" customHeight="1">
      <c r="A21" s="131" t="s">
        <v>1046</v>
      </c>
      <c r="B21" s="132"/>
      <c r="C21" s="133"/>
      <c r="D21" s="134">
        <v>1</v>
      </c>
      <c r="E21" s="135">
        <v>17670.04</v>
      </c>
      <c r="F21" s="161">
        <f t="shared" si="0"/>
        <v>212040.48</v>
      </c>
      <c r="G21" s="136">
        <v>0</v>
      </c>
      <c r="H21" s="136">
        <f t="shared" si="3"/>
        <v>2945.0066666666671</v>
      </c>
      <c r="I21" s="136">
        <f t="shared" si="1"/>
        <v>29046.641095890413</v>
      </c>
      <c r="J21" s="136">
        <v>0</v>
      </c>
      <c r="K21" s="136">
        <v>0</v>
      </c>
      <c r="L21" s="136">
        <f t="shared" si="4"/>
        <v>23324.452799999999</v>
      </c>
      <c r="M21" s="162">
        <f t="shared" si="2"/>
        <v>267356.58056255709</v>
      </c>
      <c r="N21" s="2"/>
      <c r="O21" s="2"/>
      <c r="P21" s="2"/>
    </row>
    <row r="22" spans="1:16" ht="15" customHeight="1">
      <c r="A22" s="131" t="s">
        <v>932</v>
      </c>
      <c r="B22" s="132"/>
      <c r="C22" s="133"/>
      <c r="D22" s="134">
        <v>1</v>
      </c>
      <c r="E22" s="135">
        <v>13236.48</v>
      </c>
      <c r="F22" s="161">
        <f t="shared" si="0"/>
        <v>158837.76000000001</v>
      </c>
      <c r="G22" s="136">
        <v>0</v>
      </c>
      <c r="H22" s="136">
        <f t="shared" si="3"/>
        <v>2206.08</v>
      </c>
      <c r="I22" s="136">
        <f t="shared" si="1"/>
        <v>21758.597260273971</v>
      </c>
      <c r="J22" s="136">
        <v>0</v>
      </c>
      <c r="K22" s="136">
        <v>0</v>
      </c>
      <c r="L22" s="136">
        <f t="shared" si="4"/>
        <v>17472.153599999998</v>
      </c>
      <c r="M22" s="162">
        <f t="shared" si="2"/>
        <v>200274.59086027395</v>
      </c>
      <c r="N22" s="2"/>
      <c r="O22" s="2"/>
      <c r="P22" s="2"/>
    </row>
    <row r="23" spans="1:16" ht="15" customHeight="1">
      <c r="A23" s="131" t="s">
        <v>933</v>
      </c>
      <c r="B23" s="132"/>
      <c r="C23" s="133"/>
      <c r="D23" s="134"/>
      <c r="E23" s="135">
        <v>0</v>
      </c>
      <c r="F23" s="161">
        <f t="shared" si="0"/>
        <v>0</v>
      </c>
      <c r="G23" s="136">
        <v>0</v>
      </c>
      <c r="H23" s="136">
        <f t="shared" si="3"/>
        <v>0</v>
      </c>
      <c r="I23" s="136">
        <f t="shared" si="1"/>
        <v>0</v>
      </c>
      <c r="J23" s="136">
        <v>0</v>
      </c>
      <c r="K23" s="136">
        <v>0</v>
      </c>
      <c r="L23" s="136">
        <f t="shared" si="4"/>
        <v>0</v>
      </c>
      <c r="M23" s="162">
        <f t="shared" si="2"/>
        <v>0</v>
      </c>
      <c r="N23" s="2"/>
      <c r="O23" s="2"/>
      <c r="P23" s="2"/>
    </row>
    <row r="24" spans="1:16" ht="15" customHeight="1">
      <c r="A24" s="131" t="s">
        <v>1037</v>
      </c>
      <c r="B24" s="132"/>
      <c r="C24" s="133"/>
      <c r="D24" s="134">
        <v>1</v>
      </c>
      <c r="E24" s="135">
        <v>12461.26</v>
      </c>
      <c r="F24" s="161">
        <f t="shared" si="0"/>
        <v>149535.12</v>
      </c>
      <c r="G24" s="136"/>
      <c r="H24" s="136">
        <f t="shared" si="3"/>
        <v>2076.8766666666666</v>
      </c>
      <c r="I24" s="136">
        <f t="shared" si="1"/>
        <v>20484.26301369863</v>
      </c>
      <c r="J24" s="136">
        <v>0</v>
      </c>
      <c r="K24" s="136">
        <v>0</v>
      </c>
      <c r="L24" s="136">
        <f t="shared" si="4"/>
        <v>16448.8632</v>
      </c>
      <c r="M24" s="162">
        <f t="shared" si="2"/>
        <v>188545.12288036529</v>
      </c>
      <c r="N24" s="2"/>
      <c r="O24" s="2"/>
      <c r="P24" s="2"/>
    </row>
    <row r="25" spans="1:16" ht="15" customHeight="1">
      <c r="A25" s="131" t="s">
        <v>934</v>
      </c>
      <c r="B25" s="132"/>
      <c r="C25" s="133"/>
      <c r="D25" s="134">
        <v>1</v>
      </c>
      <c r="E25" s="135">
        <v>5628.39</v>
      </c>
      <c r="F25" s="161">
        <f t="shared" si="0"/>
        <v>67540.680000000008</v>
      </c>
      <c r="G25" s="136">
        <v>0</v>
      </c>
      <c r="H25" s="136">
        <f t="shared" si="3"/>
        <v>938.06500000000017</v>
      </c>
      <c r="I25" s="136">
        <f t="shared" si="1"/>
        <v>9252.1479452054809</v>
      </c>
      <c r="J25" s="136">
        <v>0</v>
      </c>
      <c r="K25" s="136">
        <v>0</v>
      </c>
      <c r="L25" s="136">
        <f t="shared" si="4"/>
        <v>7429.4748000000009</v>
      </c>
      <c r="M25" s="162">
        <f t="shared" si="2"/>
        <v>85160.367745205484</v>
      </c>
      <c r="N25" s="2"/>
      <c r="O25" s="2"/>
      <c r="P25" s="2"/>
    </row>
    <row r="26" spans="1:16" ht="15" customHeight="1">
      <c r="A26" s="131" t="s">
        <v>935</v>
      </c>
      <c r="B26" s="132"/>
      <c r="C26" s="133"/>
      <c r="D26" s="134"/>
      <c r="E26" s="135">
        <v>0</v>
      </c>
      <c r="F26" s="161">
        <f t="shared" si="0"/>
        <v>0</v>
      </c>
      <c r="G26" s="136">
        <v>0</v>
      </c>
      <c r="H26" s="136">
        <f t="shared" si="3"/>
        <v>0</v>
      </c>
      <c r="I26" s="136">
        <f t="shared" si="1"/>
        <v>0</v>
      </c>
      <c r="J26" s="136">
        <v>0</v>
      </c>
      <c r="K26" s="136">
        <v>0</v>
      </c>
      <c r="L26" s="136">
        <f t="shared" si="4"/>
        <v>0</v>
      </c>
      <c r="M26" s="162">
        <f t="shared" si="2"/>
        <v>0</v>
      </c>
      <c r="N26" s="2"/>
      <c r="O26" s="2"/>
      <c r="P26" s="2"/>
    </row>
    <row r="27" spans="1:16" ht="15" customHeight="1">
      <c r="A27" s="131" t="s">
        <v>936</v>
      </c>
      <c r="B27" s="132"/>
      <c r="C27" s="133"/>
      <c r="D27" s="134">
        <v>1</v>
      </c>
      <c r="E27" s="135">
        <v>14323.24</v>
      </c>
      <c r="F27" s="161">
        <f t="shared" si="0"/>
        <v>171878.88</v>
      </c>
      <c r="G27" s="136">
        <v>0</v>
      </c>
      <c r="H27" s="136">
        <f t="shared" si="3"/>
        <v>2387.2066666666665</v>
      </c>
      <c r="I27" s="136">
        <f t="shared" si="1"/>
        <v>23545.052054794523</v>
      </c>
      <c r="J27" s="136">
        <v>0</v>
      </c>
      <c r="K27" s="136">
        <v>0</v>
      </c>
      <c r="L27" s="136">
        <f t="shared" si="4"/>
        <v>18906.676800000001</v>
      </c>
      <c r="M27" s="162">
        <f t="shared" si="2"/>
        <v>216717.81552146119</v>
      </c>
      <c r="N27" s="2"/>
      <c r="O27" s="2"/>
      <c r="P27" s="2"/>
    </row>
    <row r="28" spans="1:16" ht="15" customHeight="1">
      <c r="A28" s="131" t="s">
        <v>1038</v>
      </c>
      <c r="B28" s="132"/>
      <c r="C28" s="133"/>
      <c r="D28" s="134">
        <v>1</v>
      </c>
      <c r="E28" s="135">
        <v>8101.47</v>
      </c>
      <c r="F28" s="161">
        <f t="shared" si="0"/>
        <v>97217.64</v>
      </c>
      <c r="G28" s="136">
        <v>0</v>
      </c>
      <c r="H28" s="136">
        <f t="shared" si="3"/>
        <v>1350.2449999999999</v>
      </c>
      <c r="I28" s="136">
        <f t="shared" si="1"/>
        <v>13317.484931506848</v>
      </c>
      <c r="J28" s="136">
        <v>0</v>
      </c>
      <c r="K28" s="136">
        <v>0</v>
      </c>
      <c r="L28" s="136">
        <f t="shared" si="4"/>
        <v>10693.940399999999</v>
      </c>
      <c r="M28" s="162">
        <f t="shared" si="2"/>
        <v>122579.31033150683</v>
      </c>
      <c r="N28" s="2"/>
      <c r="O28" s="2"/>
      <c r="P28" s="2"/>
    </row>
    <row r="29" spans="1:16" ht="15" customHeight="1">
      <c r="A29" s="131" t="s">
        <v>937</v>
      </c>
      <c r="B29" s="132"/>
      <c r="C29" s="133"/>
      <c r="D29" s="134"/>
      <c r="E29" s="135">
        <v>0</v>
      </c>
      <c r="F29" s="161">
        <f t="shared" si="0"/>
        <v>0</v>
      </c>
      <c r="G29" s="136">
        <v>0</v>
      </c>
      <c r="H29" s="136">
        <f t="shared" si="3"/>
        <v>0</v>
      </c>
      <c r="I29" s="136">
        <f t="shared" si="1"/>
        <v>0</v>
      </c>
      <c r="J29" s="136">
        <v>0</v>
      </c>
      <c r="K29" s="136">
        <v>0</v>
      </c>
      <c r="L29" s="136">
        <f t="shared" si="4"/>
        <v>0</v>
      </c>
      <c r="M29" s="162">
        <f t="shared" si="2"/>
        <v>0</v>
      </c>
      <c r="N29" s="2"/>
      <c r="O29" s="2"/>
      <c r="P29" s="2"/>
    </row>
    <row r="30" spans="1:16" ht="15" customHeight="1">
      <c r="A30" s="131" t="s">
        <v>938</v>
      </c>
      <c r="B30" s="132"/>
      <c r="C30" s="133"/>
      <c r="D30" s="134">
        <v>1</v>
      </c>
      <c r="E30" s="135">
        <v>17023.849999999999</v>
      </c>
      <c r="F30" s="161">
        <f t="shared" si="0"/>
        <v>204286.19999999998</v>
      </c>
      <c r="G30" s="136">
        <v>0</v>
      </c>
      <c r="H30" s="136">
        <f t="shared" si="3"/>
        <v>2837.3083333333329</v>
      </c>
      <c r="I30" s="136">
        <f t="shared" si="1"/>
        <v>27984.410958904107</v>
      </c>
      <c r="J30" s="136">
        <v>0</v>
      </c>
      <c r="K30" s="136">
        <v>0</v>
      </c>
      <c r="L30" s="136">
        <f t="shared" si="4"/>
        <v>22471.482</v>
      </c>
      <c r="M30" s="162">
        <f t="shared" si="2"/>
        <v>257579.40129223739</v>
      </c>
      <c r="N30" s="2"/>
      <c r="O30" s="2"/>
      <c r="P30" s="2"/>
    </row>
    <row r="31" spans="1:16">
      <c r="A31" s="131" t="s">
        <v>939</v>
      </c>
      <c r="B31" s="132"/>
      <c r="C31" s="133"/>
      <c r="D31" s="134">
        <v>1</v>
      </c>
      <c r="E31" s="135">
        <v>11939.7</v>
      </c>
      <c r="F31" s="161">
        <f t="shared" si="0"/>
        <v>143276.40000000002</v>
      </c>
      <c r="G31" s="136">
        <v>0</v>
      </c>
      <c r="H31" s="136">
        <f t="shared" si="3"/>
        <v>1989.9500000000003</v>
      </c>
      <c r="I31" s="136">
        <f t="shared" si="1"/>
        <v>19626.904109589042</v>
      </c>
      <c r="J31" s="136">
        <v>0</v>
      </c>
      <c r="K31" s="136">
        <v>0</v>
      </c>
      <c r="L31" s="136">
        <f t="shared" si="4"/>
        <v>15760.404000000002</v>
      </c>
      <c r="M31" s="162">
        <f t="shared" si="2"/>
        <v>180653.6581095891</v>
      </c>
      <c r="N31" s="2"/>
      <c r="O31" s="2"/>
      <c r="P31" s="2"/>
    </row>
    <row r="32" spans="1:16" ht="15" customHeight="1">
      <c r="A32" s="131" t="s">
        <v>940</v>
      </c>
      <c r="B32" s="132"/>
      <c r="C32" s="133"/>
      <c r="D32" s="134">
        <v>1</v>
      </c>
      <c r="E32" s="135">
        <v>5429.13</v>
      </c>
      <c r="F32" s="161">
        <f t="shared" si="0"/>
        <v>65149.56</v>
      </c>
      <c r="G32" s="136">
        <v>0</v>
      </c>
      <c r="H32" s="136">
        <f t="shared" si="3"/>
        <v>904.85500000000002</v>
      </c>
      <c r="I32" s="136">
        <f t="shared" si="1"/>
        <v>8924.597260273973</v>
      </c>
      <c r="J32" s="136">
        <v>0</v>
      </c>
      <c r="K32" s="136">
        <v>0</v>
      </c>
      <c r="L32" s="136">
        <f t="shared" si="4"/>
        <v>7166.4516000000003</v>
      </c>
      <c r="M32" s="162">
        <f t="shared" si="2"/>
        <v>82145.463860273972</v>
      </c>
      <c r="N32" s="2"/>
      <c r="O32" s="2"/>
      <c r="P32" s="2"/>
    </row>
    <row r="33" spans="1:16" ht="15" customHeight="1">
      <c r="A33" s="131" t="s">
        <v>941</v>
      </c>
      <c r="B33" s="132"/>
      <c r="C33" s="133"/>
      <c r="D33" s="134">
        <v>1</v>
      </c>
      <c r="E33" s="135">
        <v>11374.28</v>
      </c>
      <c r="F33" s="161">
        <f t="shared" si="0"/>
        <v>136491.36000000002</v>
      </c>
      <c r="G33" s="136">
        <v>0</v>
      </c>
      <c r="H33" s="136">
        <f t="shared" si="3"/>
        <v>1895.7133333333334</v>
      </c>
      <c r="I33" s="136">
        <f t="shared" si="1"/>
        <v>18697.446575342467</v>
      </c>
      <c r="J33" s="136">
        <v>0</v>
      </c>
      <c r="K33" s="136">
        <v>0</v>
      </c>
      <c r="L33" s="136">
        <f t="shared" si="4"/>
        <v>15014.049600000002</v>
      </c>
      <c r="M33" s="162">
        <f t="shared" si="2"/>
        <v>172098.56950867584</v>
      </c>
      <c r="N33" s="2"/>
      <c r="O33" s="2"/>
      <c r="P33" s="2"/>
    </row>
    <row r="34" spans="1:16" ht="15" customHeight="1">
      <c r="A34" s="131" t="s">
        <v>942</v>
      </c>
      <c r="B34" s="132"/>
      <c r="C34" s="133"/>
      <c r="D34" s="134"/>
      <c r="E34" s="135">
        <v>0</v>
      </c>
      <c r="F34" s="161">
        <f t="shared" si="0"/>
        <v>0</v>
      </c>
      <c r="G34" s="136">
        <v>0</v>
      </c>
      <c r="H34" s="136">
        <f t="shared" si="3"/>
        <v>0</v>
      </c>
      <c r="I34" s="136">
        <f t="shared" si="1"/>
        <v>0</v>
      </c>
      <c r="J34" s="136">
        <v>0</v>
      </c>
      <c r="K34" s="136">
        <v>0</v>
      </c>
      <c r="L34" s="136">
        <f t="shared" si="4"/>
        <v>0</v>
      </c>
      <c r="M34" s="162">
        <f t="shared" si="2"/>
        <v>0</v>
      </c>
      <c r="N34" s="2"/>
      <c r="O34" s="2"/>
      <c r="P34" s="2"/>
    </row>
    <row r="35" spans="1:16" ht="15" customHeight="1">
      <c r="A35" s="131" t="s">
        <v>1039</v>
      </c>
      <c r="B35" s="132"/>
      <c r="C35" s="133"/>
      <c r="D35" s="134">
        <v>1</v>
      </c>
      <c r="E35" s="135">
        <v>10177.280000000001</v>
      </c>
      <c r="F35" s="161">
        <f t="shared" si="0"/>
        <v>122127.36000000002</v>
      </c>
      <c r="G35" s="136">
        <v>0</v>
      </c>
      <c r="H35" s="136">
        <f t="shared" si="3"/>
        <v>1696.2133333333336</v>
      </c>
      <c r="I35" s="136">
        <f t="shared" si="1"/>
        <v>16729.775342465753</v>
      </c>
      <c r="J35" s="136">
        <v>0</v>
      </c>
      <c r="K35" s="136">
        <v>0</v>
      </c>
      <c r="L35" s="136">
        <f t="shared" si="4"/>
        <v>13434.009600000001</v>
      </c>
      <c r="M35" s="162">
        <f t="shared" si="2"/>
        <v>153987.35827579908</v>
      </c>
      <c r="N35" s="2"/>
      <c r="O35" s="2"/>
      <c r="P35" s="2"/>
    </row>
    <row r="36" spans="1:16" ht="15" customHeight="1">
      <c r="A36" s="131" t="s">
        <v>943</v>
      </c>
      <c r="B36" s="132"/>
      <c r="C36" s="133"/>
      <c r="D36" s="134">
        <v>1</v>
      </c>
      <c r="E36" s="135">
        <v>8386.2999999999993</v>
      </c>
      <c r="F36" s="161">
        <f t="shared" si="0"/>
        <v>100635.59999999999</v>
      </c>
      <c r="G36" s="136">
        <v>0</v>
      </c>
      <c r="H36" s="136">
        <f t="shared" si="3"/>
        <v>1397.7166666666665</v>
      </c>
      <c r="I36" s="136">
        <f t="shared" si="1"/>
        <v>13785.698630136985</v>
      </c>
      <c r="J36" s="136">
        <v>0</v>
      </c>
      <c r="K36" s="136">
        <v>0</v>
      </c>
      <c r="L36" s="136">
        <f t="shared" si="4"/>
        <v>11069.915999999999</v>
      </c>
      <c r="M36" s="162">
        <f t="shared" si="2"/>
        <v>126888.93129680364</v>
      </c>
      <c r="N36" s="2"/>
      <c r="O36" s="2"/>
      <c r="P36" s="2"/>
    </row>
    <row r="37" spans="1:16" ht="15" customHeight="1">
      <c r="A37" s="131" t="s">
        <v>944</v>
      </c>
      <c r="B37" s="132"/>
      <c r="C37" s="133"/>
      <c r="D37" s="134">
        <v>2</v>
      </c>
      <c r="E37" s="135">
        <v>8349.57</v>
      </c>
      <c r="F37" s="161">
        <f t="shared" si="0"/>
        <v>200389.68</v>
      </c>
      <c r="G37" s="136">
        <v>0</v>
      </c>
      <c r="H37" s="136">
        <f t="shared" si="3"/>
        <v>2783.19</v>
      </c>
      <c r="I37" s="136">
        <f t="shared" si="1"/>
        <v>27450.641095890409</v>
      </c>
      <c r="J37" s="136">
        <v>0</v>
      </c>
      <c r="K37" s="136">
        <v>0</v>
      </c>
      <c r="L37" s="136">
        <f t="shared" si="4"/>
        <v>22042.864799999999</v>
      </c>
      <c r="M37" s="162">
        <f t="shared" si="2"/>
        <v>252666.37589589041</v>
      </c>
      <c r="N37" s="2"/>
      <c r="O37" s="2"/>
      <c r="P37" s="2"/>
    </row>
    <row r="38" spans="1:16" ht="15" customHeight="1">
      <c r="A38" s="131" t="s">
        <v>945</v>
      </c>
      <c r="B38" s="132"/>
      <c r="C38" s="133"/>
      <c r="D38" s="134"/>
      <c r="E38" s="135">
        <v>0</v>
      </c>
      <c r="F38" s="161">
        <f t="shared" si="0"/>
        <v>0</v>
      </c>
      <c r="G38" s="136">
        <v>0</v>
      </c>
      <c r="H38" s="136">
        <f t="shared" si="3"/>
        <v>0</v>
      </c>
      <c r="I38" s="136">
        <f t="shared" si="1"/>
        <v>0</v>
      </c>
      <c r="J38" s="136">
        <v>0</v>
      </c>
      <c r="K38" s="136">
        <v>0</v>
      </c>
      <c r="L38" s="136">
        <f t="shared" si="4"/>
        <v>0</v>
      </c>
      <c r="M38" s="162">
        <f t="shared" si="2"/>
        <v>0</v>
      </c>
      <c r="N38" s="2"/>
      <c r="O38" s="2"/>
      <c r="P38" s="2"/>
    </row>
    <row r="39" spans="1:16">
      <c r="A39" s="131" t="s">
        <v>946</v>
      </c>
      <c r="B39" s="132"/>
      <c r="C39" s="133"/>
      <c r="D39" s="134">
        <v>1</v>
      </c>
      <c r="E39" s="135">
        <v>17670.52</v>
      </c>
      <c r="F39" s="161">
        <f t="shared" si="0"/>
        <v>212046.24</v>
      </c>
      <c r="G39" s="136">
        <v>0</v>
      </c>
      <c r="H39" s="136">
        <f t="shared" si="3"/>
        <v>2945.0866666666666</v>
      </c>
      <c r="I39" s="136">
        <f t="shared" si="1"/>
        <v>29047.430136986299</v>
      </c>
      <c r="J39" s="136">
        <v>0</v>
      </c>
      <c r="K39" s="136">
        <v>0</v>
      </c>
      <c r="L39" s="136">
        <f t="shared" si="4"/>
        <v>23325.0864</v>
      </c>
      <c r="M39" s="162">
        <f t="shared" si="2"/>
        <v>267363.843203653</v>
      </c>
      <c r="N39" s="2"/>
      <c r="O39" s="2"/>
      <c r="P39" s="2"/>
    </row>
    <row r="40" spans="1:16" ht="15" customHeight="1">
      <c r="A40" s="131" t="s">
        <v>947</v>
      </c>
      <c r="B40" s="132"/>
      <c r="C40" s="133"/>
      <c r="D40" s="134">
        <v>1</v>
      </c>
      <c r="E40" s="135">
        <v>9004.0300000000007</v>
      </c>
      <c r="F40" s="161">
        <f t="shared" si="0"/>
        <v>108048.36000000002</v>
      </c>
      <c r="G40" s="136">
        <v>0</v>
      </c>
      <c r="H40" s="136">
        <f t="shared" si="3"/>
        <v>1500.6716666666669</v>
      </c>
      <c r="I40" s="136">
        <f t="shared" si="1"/>
        <v>14801.145205479455</v>
      </c>
      <c r="J40" s="136">
        <v>0</v>
      </c>
      <c r="K40" s="136">
        <v>0</v>
      </c>
      <c r="L40" s="136">
        <f t="shared" si="4"/>
        <v>11885.319600000001</v>
      </c>
      <c r="M40" s="162">
        <f t="shared" si="2"/>
        <v>136235.49647214613</v>
      </c>
      <c r="N40" s="2"/>
      <c r="O40" s="2"/>
      <c r="P40" s="2"/>
    </row>
    <row r="41" spans="1:16" ht="15" customHeight="1">
      <c r="A41" s="131" t="s">
        <v>948</v>
      </c>
      <c r="B41" s="132"/>
      <c r="C41" s="133"/>
      <c r="D41" s="134"/>
      <c r="E41" s="135">
        <v>0</v>
      </c>
      <c r="F41" s="161">
        <f t="shared" si="0"/>
        <v>0</v>
      </c>
      <c r="G41" s="136">
        <v>0</v>
      </c>
      <c r="H41" s="136">
        <f t="shared" si="3"/>
        <v>0</v>
      </c>
      <c r="I41" s="136">
        <f t="shared" si="1"/>
        <v>0</v>
      </c>
      <c r="J41" s="136">
        <v>0</v>
      </c>
      <c r="K41" s="136">
        <v>0</v>
      </c>
      <c r="L41" s="136">
        <f t="shared" si="4"/>
        <v>0</v>
      </c>
      <c r="M41" s="162">
        <f t="shared" si="2"/>
        <v>0</v>
      </c>
      <c r="N41" s="2"/>
      <c r="O41" s="2"/>
      <c r="P41" s="2"/>
    </row>
    <row r="42" spans="1:16" ht="15" customHeight="1">
      <c r="A42" s="131" t="s">
        <v>949</v>
      </c>
      <c r="B42" s="132"/>
      <c r="C42" s="133"/>
      <c r="D42" s="134">
        <v>1</v>
      </c>
      <c r="E42" s="135">
        <v>15077.41</v>
      </c>
      <c r="F42" s="161">
        <f t="shared" si="0"/>
        <v>180928.91999999998</v>
      </c>
      <c r="G42" s="136">
        <v>0</v>
      </c>
      <c r="H42" s="136">
        <f t="shared" si="3"/>
        <v>2512.9016666666662</v>
      </c>
      <c r="I42" s="136">
        <f t="shared" si="1"/>
        <v>24784.783561643835</v>
      </c>
      <c r="J42" s="136">
        <v>0</v>
      </c>
      <c r="K42" s="136">
        <v>0</v>
      </c>
      <c r="L42" s="136">
        <f t="shared" si="4"/>
        <v>19902.181199999999</v>
      </c>
      <c r="M42" s="162">
        <f t="shared" si="2"/>
        <v>228128.78642831047</v>
      </c>
      <c r="N42" s="2"/>
      <c r="O42" s="2"/>
      <c r="P42" s="2"/>
    </row>
    <row r="43" spans="1:16">
      <c r="A43" s="131" t="s">
        <v>950</v>
      </c>
      <c r="B43" s="132"/>
      <c r="C43" s="133"/>
      <c r="D43" s="134">
        <v>1</v>
      </c>
      <c r="E43" s="135">
        <v>8853.59</v>
      </c>
      <c r="F43" s="161">
        <f t="shared" si="0"/>
        <v>106243.08</v>
      </c>
      <c r="G43" s="136">
        <v>0</v>
      </c>
      <c r="H43" s="136">
        <f t="shared" si="3"/>
        <v>1475.5983333333334</v>
      </c>
      <c r="I43" s="136">
        <f t="shared" si="1"/>
        <v>14553.846575342464</v>
      </c>
      <c r="J43" s="136">
        <v>0</v>
      </c>
      <c r="K43" s="136">
        <v>0</v>
      </c>
      <c r="L43" s="136">
        <f t="shared" si="4"/>
        <v>11686.738799999999</v>
      </c>
      <c r="M43" s="162">
        <f t="shared" si="2"/>
        <v>133959.2637086758</v>
      </c>
      <c r="N43" s="2"/>
      <c r="O43" s="2"/>
      <c r="P43" s="2"/>
    </row>
    <row r="44" spans="1:16" ht="15" customHeight="1">
      <c r="A44" s="131" t="s">
        <v>951</v>
      </c>
      <c r="B44" s="132"/>
      <c r="C44" s="133"/>
      <c r="D44" s="134"/>
      <c r="E44" s="135">
        <v>0</v>
      </c>
      <c r="F44" s="161">
        <f t="shared" si="0"/>
        <v>0</v>
      </c>
      <c r="G44" s="136">
        <v>0</v>
      </c>
      <c r="H44" s="136">
        <f t="shared" si="3"/>
        <v>0</v>
      </c>
      <c r="I44" s="136">
        <f t="shared" si="1"/>
        <v>0</v>
      </c>
      <c r="J44" s="136">
        <v>0</v>
      </c>
      <c r="K44" s="136">
        <v>0</v>
      </c>
      <c r="L44" s="136">
        <f t="shared" si="4"/>
        <v>0</v>
      </c>
      <c r="M44" s="162">
        <f t="shared" si="2"/>
        <v>0</v>
      </c>
      <c r="N44" s="2"/>
      <c r="O44" s="2"/>
      <c r="P44" s="2"/>
    </row>
    <row r="45" spans="1:16" ht="15" customHeight="1">
      <c r="A45" s="131" t="s">
        <v>952</v>
      </c>
      <c r="B45" s="132"/>
      <c r="C45" s="133"/>
      <c r="D45" s="134">
        <v>1</v>
      </c>
      <c r="E45" s="135">
        <v>4266.13</v>
      </c>
      <c r="F45" s="161">
        <f t="shared" si="0"/>
        <v>51193.56</v>
      </c>
      <c r="G45" s="136">
        <v>0</v>
      </c>
      <c r="H45" s="136">
        <f t="shared" si="3"/>
        <v>711.02166666666665</v>
      </c>
      <c r="I45" s="136">
        <f t="shared" si="1"/>
        <v>7012.8164383561643</v>
      </c>
      <c r="J45" s="136">
        <v>0</v>
      </c>
      <c r="K45" s="136">
        <v>0</v>
      </c>
      <c r="L45" s="136">
        <f t="shared" si="4"/>
        <v>5631.2916000000005</v>
      </c>
      <c r="M45" s="162">
        <f t="shared" si="2"/>
        <v>64548.689705022829</v>
      </c>
      <c r="N45" s="2"/>
      <c r="O45" s="2"/>
      <c r="P45" s="2"/>
    </row>
    <row r="46" spans="1:16" ht="15" customHeight="1">
      <c r="A46" s="131" t="s">
        <v>953</v>
      </c>
      <c r="B46" s="132"/>
      <c r="C46" s="133"/>
      <c r="D46" s="134">
        <v>1</v>
      </c>
      <c r="E46" s="135">
        <v>2936.51</v>
      </c>
      <c r="F46" s="161">
        <f t="shared" si="0"/>
        <v>35238.120000000003</v>
      </c>
      <c r="G46" s="136">
        <v>0</v>
      </c>
      <c r="H46" s="136">
        <f t="shared" si="3"/>
        <v>489.41833333333335</v>
      </c>
      <c r="I46" s="136">
        <f t="shared" si="1"/>
        <v>4827.139726027398</v>
      </c>
      <c r="J46" s="136">
        <v>0</v>
      </c>
      <c r="K46" s="136">
        <v>0</v>
      </c>
      <c r="L46" s="136">
        <f t="shared" si="4"/>
        <v>3876.1932000000006</v>
      </c>
      <c r="M46" s="162">
        <f t="shared" si="2"/>
        <v>44430.871259360734</v>
      </c>
      <c r="N46" s="2"/>
      <c r="O46" s="2"/>
      <c r="P46" s="2"/>
    </row>
    <row r="47" spans="1:16" ht="15" customHeight="1">
      <c r="A47" s="131" t="s">
        <v>954</v>
      </c>
      <c r="B47" s="132"/>
      <c r="C47" s="133"/>
      <c r="D47" s="134">
        <v>1</v>
      </c>
      <c r="E47" s="135">
        <v>2963.51</v>
      </c>
      <c r="F47" s="161">
        <f t="shared" si="0"/>
        <v>35562.120000000003</v>
      </c>
      <c r="G47" s="136">
        <v>0</v>
      </c>
      <c r="H47" s="136">
        <f t="shared" si="3"/>
        <v>493.91833333333341</v>
      </c>
      <c r="I47" s="136">
        <f t="shared" si="1"/>
        <v>4871.5232876712334</v>
      </c>
      <c r="J47" s="136">
        <v>0</v>
      </c>
      <c r="K47" s="136">
        <v>0</v>
      </c>
      <c r="L47" s="136">
        <f t="shared" si="4"/>
        <v>3911.8332</v>
      </c>
      <c r="M47" s="162">
        <f t="shared" si="2"/>
        <v>44839.394821004571</v>
      </c>
      <c r="N47" s="2"/>
      <c r="O47" s="2"/>
      <c r="P47" s="2"/>
    </row>
    <row r="48" spans="1:16" ht="15" customHeight="1">
      <c r="A48" s="131" t="s">
        <v>955</v>
      </c>
      <c r="B48" s="132"/>
      <c r="C48" s="133"/>
      <c r="D48" s="134">
        <v>1</v>
      </c>
      <c r="E48" s="135">
        <v>4266.13</v>
      </c>
      <c r="F48" s="161">
        <f t="shared" si="0"/>
        <v>51193.56</v>
      </c>
      <c r="G48" s="136">
        <v>0</v>
      </c>
      <c r="H48" s="136">
        <f t="shared" si="3"/>
        <v>711.02166666666665</v>
      </c>
      <c r="I48" s="136">
        <f t="shared" si="1"/>
        <v>7012.8164383561643</v>
      </c>
      <c r="J48" s="136">
        <v>0</v>
      </c>
      <c r="K48" s="136">
        <v>0</v>
      </c>
      <c r="L48" s="136">
        <f t="shared" si="4"/>
        <v>5631.2916000000005</v>
      </c>
      <c r="M48" s="162">
        <f t="shared" si="2"/>
        <v>64548.689705022829</v>
      </c>
      <c r="N48" s="2"/>
      <c r="O48" s="2"/>
      <c r="P48" s="2"/>
    </row>
    <row r="49" spans="1:16" ht="15" customHeight="1">
      <c r="A49" s="131" t="s">
        <v>956</v>
      </c>
      <c r="B49" s="132"/>
      <c r="C49" s="133"/>
      <c r="D49" s="134">
        <v>1</v>
      </c>
      <c r="E49" s="135">
        <v>4114.04</v>
      </c>
      <c r="F49" s="161">
        <f t="shared" si="0"/>
        <v>49368.479999999996</v>
      </c>
      <c r="G49" s="136">
        <v>0</v>
      </c>
      <c r="H49" s="136">
        <f t="shared" si="3"/>
        <v>685.67333333333318</v>
      </c>
      <c r="I49" s="136">
        <f t="shared" si="1"/>
        <v>6762.805479452054</v>
      </c>
      <c r="J49" s="136">
        <v>0</v>
      </c>
      <c r="K49" s="136">
        <v>0</v>
      </c>
      <c r="L49" s="136">
        <f t="shared" si="4"/>
        <v>5430.5328</v>
      </c>
      <c r="M49" s="162">
        <f t="shared" si="2"/>
        <v>62247.491612785379</v>
      </c>
      <c r="N49" s="2"/>
      <c r="O49" s="2"/>
      <c r="P49" s="2"/>
    </row>
    <row r="50" spans="1:16" ht="15" customHeight="1">
      <c r="A50" s="131" t="s">
        <v>957</v>
      </c>
      <c r="B50" s="132"/>
      <c r="C50" s="133"/>
      <c r="D50" s="134">
        <v>1</v>
      </c>
      <c r="E50" s="135">
        <v>4266.13</v>
      </c>
      <c r="F50" s="161">
        <f t="shared" si="0"/>
        <v>51193.56</v>
      </c>
      <c r="G50" s="136">
        <v>0</v>
      </c>
      <c r="H50" s="136">
        <f t="shared" si="3"/>
        <v>711.02166666666665</v>
      </c>
      <c r="I50" s="136">
        <f t="shared" si="1"/>
        <v>7012.8164383561643</v>
      </c>
      <c r="J50" s="136">
        <v>0</v>
      </c>
      <c r="K50" s="136">
        <v>0</v>
      </c>
      <c r="L50" s="136">
        <f t="shared" si="4"/>
        <v>5631.2916000000005</v>
      </c>
      <c r="M50" s="162">
        <f t="shared" si="2"/>
        <v>64548.689705022829</v>
      </c>
      <c r="N50" s="2"/>
      <c r="O50" s="2"/>
      <c r="P50" s="2"/>
    </row>
    <row r="51" spans="1:16" ht="15" customHeight="1">
      <c r="A51" s="131" t="s">
        <v>958</v>
      </c>
      <c r="B51" s="132"/>
      <c r="C51" s="133"/>
      <c r="D51" s="134">
        <v>1</v>
      </c>
      <c r="E51" s="135">
        <v>4371.75</v>
      </c>
      <c r="F51" s="161">
        <f t="shared" si="0"/>
        <v>52461</v>
      </c>
      <c r="G51" s="136">
        <v>0</v>
      </c>
      <c r="H51" s="136">
        <f t="shared" si="3"/>
        <v>728.625</v>
      </c>
      <c r="I51" s="136">
        <f t="shared" si="1"/>
        <v>7186.4383561643835</v>
      </c>
      <c r="J51" s="136">
        <v>0</v>
      </c>
      <c r="K51" s="136">
        <v>0</v>
      </c>
      <c r="L51" s="136">
        <f t="shared" si="4"/>
        <v>5770.71</v>
      </c>
      <c r="M51" s="162">
        <f t="shared" si="2"/>
        <v>66146.773356164384</v>
      </c>
      <c r="N51" s="2"/>
      <c r="O51" s="2"/>
      <c r="P51" s="2"/>
    </row>
    <row r="52" spans="1:16" ht="15" customHeight="1">
      <c r="A52" s="131" t="s">
        <v>959</v>
      </c>
      <c r="B52" s="132"/>
      <c r="C52" s="133"/>
      <c r="D52" s="134"/>
      <c r="E52" s="135">
        <v>0</v>
      </c>
      <c r="F52" s="161">
        <f t="shared" si="0"/>
        <v>0</v>
      </c>
      <c r="G52" s="136">
        <v>0</v>
      </c>
      <c r="H52" s="136">
        <f t="shared" si="3"/>
        <v>0</v>
      </c>
      <c r="I52" s="136">
        <f t="shared" si="1"/>
        <v>0</v>
      </c>
      <c r="J52" s="136">
        <v>0</v>
      </c>
      <c r="K52" s="136">
        <v>0</v>
      </c>
      <c r="L52" s="136">
        <f t="shared" si="4"/>
        <v>0</v>
      </c>
      <c r="M52" s="162">
        <f t="shared" si="2"/>
        <v>0</v>
      </c>
      <c r="N52" s="2"/>
      <c r="O52" s="2"/>
      <c r="P52" s="2"/>
    </row>
    <row r="53" spans="1:16" ht="15" customHeight="1">
      <c r="A53" s="131" t="s">
        <v>960</v>
      </c>
      <c r="B53" s="132"/>
      <c r="C53" s="133"/>
      <c r="D53" s="134">
        <v>1</v>
      </c>
      <c r="E53" s="135">
        <v>19252.02</v>
      </c>
      <c r="F53" s="161">
        <f t="shared" si="0"/>
        <v>231024.24</v>
      </c>
      <c r="G53" s="136">
        <v>0</v>
      </c>
      <c r="H53" s="136">
        <f t="shared" si="3"/>
        <v>3208.6699999999996</v>
      </c>
      <c r="I53" s="136">
        <f t="shared" si="1"/>
        <v>31647.156164383563</v>
      </c>
      <c r="J53" s="136">
        <v>0</v>
      </c>
      <c r="K53" s="136">
        <v>0</v>
      </c>
      <c r="L53" s="136">
        <f t="shared" si="4"/>
        <v>25412.666400000002</v>
      </c>
      <c r="M53" s="162">
        <f t="shared" si="2"/>
        <v>291292.73256438354</v>
      </c>
      <c r="N53" s="2"/>
      <c r="O53" s="2"/>
      <c r="P53" s="2"/>
    </row>
    <row r="54" spans="1:16" s="151" customFormat="1" ht="15" customHeight="1">
      <c r="A54" s="131" t="s">
        <v>961</v>
      </c>
      <c r="B54" s="132"/>
      <c r="C54" s="133"/>
      <c r="D54" s="134">
        <v>4</v>
      </c>
      <c r="E54" s="135">
        <v>9044.11</v>
      </c>
      <c r="F54" s="161">
        <f t="shared" si="0"/>
        <v>434117.28</v>
      </c>
      <c r="G54" s="136">
        <v>0</v>
      </c>
      <c r="H54" s="136">
        <f t="shared" si="3"/>
        <v>6029.4066666666677</v>
      </c>
      <c r="I54" s="136">
        <f t="shared" si="1"/>
        <v>59468.120547945204</v>
      </c>
      <c r="J54" s="136">
        <v>0</v>
      </c>
      <c r="K54" s="136">
        <v>0</v>
      </c>
      <c r="L54" s="136">
        <f t="shared" si="4"/>
        <v>47752.900800000003</v>
      </c>
      <c r="M54" s="162">
        <f t="shared" si="2"/>
        <v>547367.70801461185</v>
      </c>
      <c r="N54" s="2"/>
      <c r="O54" s="2"/>
      <c r="P54" s="2"/>
    </row>
    <row r="55" spans="1:16" ht="15" customHeight="1">
      <c r="A55" s="131" t="s">
        <v>962</v>
      </c>
      <c r="B55" s="132"/>
      <c r="C55" s="133"/>
      <c r="D55" s="134">
        <v>1</v>
      </c>
      <c r="E55" s="135">
        <v>9335.14</v>
      </c>
      <c r="F55" s="161">
        <f t="shared" si="0"/>
        <v>112021.68</v>
      </c>
      <c r="G55" s="136">
        <v>0</v>
      </c>
      <c r="H55" s="136">
        <f t="shared" si="3"/>
        <v>1555.8566666666666</v>
      </c>
      <c r="I55" s="136">
        <f t="shared" si="1"/>
        <v>15345.435616438353</v>
      </c>
      <c r="J55" s="136">
        <v>0</v>
      </c>
      <c r="K55" s="136">
        <v>0</v>
      </c>
      <c r="L55" s="136">
        <f t="shared" si="4"/>
        <v>12322.3848</v>
      </c>
      <c r="M55" s="162">
        <f t="shared" si="2"/>
        <v>141245.35708310502</v>
      </c>
      <c r="N55" s="2"/>
      <c r="O55" s="2"/>
      <c r="P55" s="2"/>
    </row>
    <row r="56" spans="1:16" ht="15" customHeight="1">
      <c r="A56" s="131" t="s">
        <v>963</v>
      </c>
      <c r="B56" s="132"/>
      <c r="C56" s="133"/>
      <c r="D56" s="134"/>
      <c r="E56" s="135">
        <v>0</v>
      </c>
      <c r="F56" s="161">
        <f t="shared" si="0"/>
        <v>0</v>
      </c>
      <c r="G56" s="136">
        <v>0</v>
      </c>
      <c r="H56" s="136">
        <f t="shared" si="3"/>
        <v>0</v>
      </c>
      <c r="I56" s="136">
        <f t="shared" si="1"/>
        <v>0</v>
      </c>
      <c r="J56" s="136">
        <v>0</v>
      </c>
      <c r="K56" s="136">
        <v>0</v>
      </c>
      <c r="L56" s="136">
        <f t="shared" si="4"/>
        <v>0</v>
      </c>
      <c r="M56" s="162">
        <f t="shared" si="2"/>
        <v>0</v>
      </c>
      <c r="N56" s="2"/>
      <c r="O56" s="2"/>
      <c r="P56" s="2"/>
    </row>
    <row r="57" spans="1:16">
      <c r="A57" s="131" t="s">
        <v>964</v>
      </c>
      <c r="B57" s="132"/>
      <c r="C57" s="133"/>
      <c r="D57" s="134">
        <v>1</v>
      </c>
      <c r="E57" s="135">
        <v>11178.9</v>
      </c>
      <c r="F57" s="161">
        <f t="shared" si="0"/>
        <v>134146.79999999999</v>
      </c>
      <c r="G57" s="136">
        <v>0</v>
      </c>
      <c r="H57" s="136">
        <f t="shared" si="3"/>
        <v>1863.15</v>
      </c>
      <c r="I57" s="136">
        <f t="shared" si="1"/>
        <v>18376.273972602739</v>
      </c>
      <c r="J57" s="136">
        <v>0</v>
      </c>
      <c r="K57" s="136">
        <v>0</v>
      </c>
      <c r="L57" s="136">
        <f t="shared" si="4"/>
        <v>14756.147999999997</v>
      </c>
      <c r="M57" s="162">
        <f t="shared" si="2"/>
        <v>169142.3719726027</v>
      </c>
      <c r="N57" s="2"/>
      <c r="O57" s="2"/>
      <c r="P57" s="2"/>
    </row>
    <row r="58" spans="1:16" ht="15" customHeight="1">
      <c r="A58" s="131" t="s">
        <v>965</v>
      </c>
      <c r="B58" s="132"/>
      <c r="C58" s="133"/>
      <c r="D58" s="134">
        <v>1</v>
      </c>
      <c r="E58" s="135">
        <v>808.98</v>
      </c>
      <c r="F58" s="161">
        <f t="shared" si="0"/>
        <v>9707.76</v>
      </c>
      <c r="G58" s="136">
        <v>0</v>
      </c>
      <c r="H58" s="136">
        <f t="shared" si="3"/>
        <v>134.83000000000001</v>
      </c>
      <c r="I58" s="136">
        <f t="shared" si="1"/>
        <v>1329.8301369863013</v>
      </c>
      <c r="J58" s="136">
        <v>0</v>
      </c>
      <c r="K58" s="136">
        <v>0</v>
      </c>
      <c r="L58" s="136">
        <f t="shared" si="4"/>
        <v>1067.8536000000001</v>
      </c>
      <c r="M58" s="162">
        <f t="shared" si="2"/>
        <v>12240.273736986303</v>
      </c>
      <c r="N58" s="2"/>
      <c r="O58" s="2"/>
      <c r="P58" s="2"/>
    </row>
    <row r="59" spans="1:16" ht="15" customHeight="1">
      <c r="A59" s="131" t="s">
        <v>966</v>
      </c>
      <c r="B59" s="132"/>
      <c r="C59" s="133"/>
      <c r="D59" s="134"/>
      <c r="E59" s="135">
        <v>0</v>
      </c>
      <c r="F59" s="161">
        <f t="shared" si="0"/>
        <v>0</v>
      </c>
      <c r="G59" s="136">
        <v>0</v>
      </c>
      <c r="H59" s="136">
        <f t="shared" si="3"/>
        <v>0</v>
      </c>
      <c r="I59" s="136">
        <f t="shared" si="1"/>
        <v>0</v>
      </c>
      <c r="J59" s="136">
        <v>0</v>
      </c>
      <c r="K59" s="136">
        <v>0</v>
      </c>
      <c r="L59" s="136">
        <f t="shared" si="4"/>
        <v>0</v>
      </c>
      <c r="M59" s="162">
        <f t="shared" si="2"/>
        <v>0</v>
      </c>
      <c r="N59" s="2"/>
      <c r="O59" s="2"/>
      <c r="P59" s="2"/>
    </row>
    <row r="60" spans="1:16">
      <c r="A60" s="131" t="s">
        <v>967</v>
      </c>
      <c r="B60" s="132"/>
      <c r="C60" s="133"/>
      <c r="D60" s="134">
        <v>1</v>
      </c>
      <c r="E60" s="135">
        <v>9721.44</v>
      </c>
      <c r="F60" s="161">
        <f t="shared" si="0"/>
        <v>116657.28</v>
      </c>
      <c r="G60" s="136">
        <v>0</v>
      </c>
      <c r="H60" s="136">
        <f t="shared" si="3"/>
        <v>1620.24</v>
      </c>
      <c r="I60" s="136">
        <f t="shared" si="1"/>
        <v>15980.449315068492</v>
      </c>
      <c r="J60" s="136">
        <v>0</v>
      </c>
      <c r="K60" s="136">
        <v>0</v>
      </c>
      <c r="L60" s="136">
        <f t="shared" si="4"/>
        <v>12832.300800000001</v>
      </c>
      <c r="M60" s="162">
        <f t="shared" si="2"/>
        <v>147090.2701150685</v>
      </c>
      <c r="N60" s="2"/>
      <c r="O60" s="2"/>
      <c r="P60" s="2"/>
    </row>
    <row r="61" spans="1:16" ht="15" customHeight="1">
      <c r="A61" s="131" t="s">
        <v>968</v>
      </c>
      <c r="B61" s="132"/>
      <c r="C61" s="133"/>
      <c r="D61" s="134"/>
      <c r="E61" s="135">
        <v>0</v>
      </c>
      <c r="F61" s="161">
        <f t="shared" si="0"/>
        <v>0</v>
      </c>
      <c r="G61" s="136">
        <v>0</v>
      </c>
      <c r="H61" s="136">
        <f t="shared" si="3"/>
        <v>0</v>
      </c>
      <c r="I61" s="136">
        <f t="shared" si="1"/>
        <v>0</v>
      </c>
      <c r="J61" s="136">
        <v>0</v>
      </c>
      <c r="K61" s="136">
        <v>0</v>
      </c>
      <c r="L61" s="136">
        <f t="shared" si="4"/>
        <v>0</v>
      </c>
      <c r="M61" s="162">
        <f t="shared" si="2"/>
        <v>0</v>
      </c>
      <c r="N61" s="2"/>
      <c r="O61" s="2"/>
      <c r="P61" s="2"/>
    </row>
    <row r="62" spans="1:16" ht="15" customHeight="1">
      <c r="A62" s="131" t="s">
        <v>1049</v>
      </c>
      <c r="B62" s="132"/>
      <c r="C62" s="133"/>
      <c r="D62" s="134">
        <v>1</v>
      </c>
      <c r="E62" s="135">
        <v>17670.57</v>
      </c>
      <c r="F62" s="161">
        <f t="shared" si="0"/>
        <v>212046.84</v>
      </c>
      <c r="G62" s="136">
        <v>0</v>
      </c>
      <c r="H62" s="136">
        <f t="shared" si="3"/>
        <v>2945.0950000000003</v>
      </c>
      <c r="I62" s="136">
        <f t="shared" si="1"/>
        <v>29047.512328767123</v>
      </c>
      <c r="J62" s="136">
        <v>0</v>
      </c>
      <c r="K62" s="136">
        <v>0</v>
      </c>
      <c r="L62" s="136">
        <f t="shared" si="4"/>
        <v>23325.152399999999</v>
      </c>
      <c r="M62" s="162">
        <f t="shared" si="2"/>
        <v>267364.59972876712</v>
      </c>
      <c r="N62" s="2"/>
      <c r="O62" s="2"/>
      <c r="P62" s="2"/>
    </row>
    <row r="63" spans="1:16" ht="15" customHeight="1">
      <c r="A63" s="131" t="s">
        <v>1047</v>
      </c>
      <c r="B63" s="132"/>
      <c r="C63" s="133"/>
      <c r="D63" s="134"/>
      <c r="E63" s="135"/>
      <c r="F63" s="161">
        <f t="shared" si="0"/>
        <v>0</v>
      </c>
      <c r="G63" s="136">
        <v>0</v>
      </c>
      <c r="H63" s="136">
        <f t="shared" si="3"/>
        <v>0</v>
      </c>
      <c r="I63" s="136">
        <f t="shared" si="1"/>
        <v>0</v>
      </c>
      <c r="J63" s="136">
        <v>0</v>
      </c>
      <c r="K63" s="136">
        <v>0</v>
      </c>
      <c r="L63" s="136">
        <f t="shared" si="4"/>
        <v>0</v>
      </c>
      <c r="M63" s="162">
        <f t="shared" si="2"/>
        <v>0</v>
      </c>
      <c r="N63" s="2"/>
      <c r="O63" s="2"/>
      <c r="P63" s="2"/>
    </row>
    <row r="64" spans="1:16" s="151" customFormat="1" ht="15" customHeight="1">
      <c r="A64" s="131" t="s">
        <v>1048</v>
      </c>
      <c r="B64" s="132"/>
      <c r="C64" s="133"/>
      <c r="D64" s="134">
        <v>1</v>
      </c>
      <c r="E64" s="135">
        <v>17670.04</v>
      </c>
      <c r="F64" s="161">
        <f t="shared" si="0"/>
        <v>212040.48</v>
      </c>
      <c r="G64" s="136">
        <v>0</v>
      </c>
      <c r="H64" s="136">
        <f t="shared" si="3"/>
        <v>2945.0066666666671</v>
      </c>
      <c r="I64" s="136">
        <f t="shared" si="1"/>
        <v>29046.641095890413</v>
      </c>
      <c r="J64" s="136">
        <v>0</v>
      </c>
      <c r="K64" s="136">
        <v>0</v>
      </c>
      <c r="L64" s="136">
        <f t="shared" si="4"/>
        <v>23324.452799999999</v>
      </c>
      <c r="M64" s="162">
        <f t="shared" si="2"/>
        <v>267356.58056255709</v>
      </c>
      <c r="N64" s="2"/>
      <c r="O64" s="2"/>
      <c r="P64" s="2"/>
    </row>
    <row r="65" spans="1:16" ht="15" customHeight="1">
      <c r="A65" s="131" t="s">
        <v>969</v>
      </c>
      <c r="B65" s="132"/>
      <c r="C65" s="133"/>
      <c r="D65" s="134"/>
      <c r="E65" s="135">
        <v>0</v>
      </c>
      <c r="F65" s="161">
        <f t="shared" si="0"/>
        <v>0</v>
      </c>
      <c r="G65" s="136">
        <v>0</v>
      </c>
      <c r="H65" s="136">
        <f t="shared" si="3"/>
        <v>0</v>
      </c>
      <c r="I65" s="136">
        <f t="shared" si="1"/>
        <v>0</v>
      </c>
      <c r="J65" s="136">
        <v>0</v>
      </c>
      <c r="K65" s="136">
        <v>0</v>
      </c>
      <c r="L65" s="136">
        <f t="shared" si="4"/>
        <v>0</v>
      </c>
      <c r="M65" s="162">
        <f t="shared" si="2"/>
        <v>0</v>
      </c>
      <c r="N65" s="2"/>
      <c r="O65" s="2"/>
      <c r="P65" s="2"/>
    </row>
    <row r="66" spans="1:16">
      <c r="A66" s="131" t="s">
        <v>946</v>
      </c>
      <c r="B66" s="132"/>
      <c r="C66" s="133"/>
      <c r="D66" s="134">
        <v>1</v>
      </c>
      <c r="E66" s="135">
        <v>17670.04</v>
      </c>
      <c r="F66" s="161">
        <f t="shared" si="0"/>
        <v>212040.48</v>
      </c>
      <c r="G66" s="136">
        <v>0</v>
      </c>
      <c r="H66" s="136">
        <f t="shared" si="3"/>
        <v>2945.0066666666671</v>
      </c>
      <c r="I66" s="136">
        <f t="shared" si="1"/>
        <v>29046.641095890413</v>
      </c>
      <c r="J66" s="136">
        <v>0</v>
      </c>
      <c r="K66" s="136">
        <v>0</v>
      </c>
      <c r="L66" s="136">
        <f t="shared" si="4"/>
        <v>23324.452799999999</v>
      </c>
      <c r="M66" s="162">
        <f t="shared" si="2"/>
        <v>267356.58056255709</v>
      </c>
      <c r="N66" s="2"/>
      <c r="O66" s="2"/>
      <c r="P66" s="2"/>
    </row>
    <row r="67" spans="1:16" ht="15" customHeight="1">
      <c r="A67" s="131" t="s">
        <v>970</v>
      </c>
      <c r="B67" s="132"/>
      <c r="C67" s="133"/>
      <c r="D67" s="134">
        <v>1</v>
      </c>
      <c r="E67" s="135">
        <v>9429.7999999999993</v>
      </c>
      <c r="F67" s="161">
        <f t="shared" si="0"/>
        <v>113157.59999999999</v>
      </c>
      <c r="G67" s="136">
        <v>0</v>
      </c>
      <c r="H67" s="136">
        <f t="shared" si="3"/>
        <v>1571.6333333333332</v>
      </c>
      <c r="I67" s="136">
        <f t="shared" si="1"/>
        <v>15501.041095890409</v>
      </c>
      <c r="J67" s="136">
        <v>0</v>
      </c>
      <c r="K67" s="136">
        <v>0</v>
      </c>
      <c r="L67" s="136">
        <f t="shared" si="4"/>
        <v>12447.335999999999</v>
      </c>
      <c r="M67" s="162">
        <f t="shared" si="2"/>
        <v>142677.61042922374</v>
      </c>
      <c r="N67" s="2"/>
      <c r="O67" s="2"/>
      <c r="P67" s="2"/>
    </row>
    <row r="68" spans="1:16" ht="15" customHeight="1">
      <c r="A68" s="131" t="s">
        <v>971</v>
      </c>
      <c r="B68" s="132"/>
      <c r="C68" s="133"/>
      <c r="D68" s="134">
        <v>2</v>
      </c>
      <c r="E68" s="135">
        <v>5999.1</v>
      </c>
      <c r="F68" s="161">
        <f t="shared" si="0"/>
        <v>143978.40000000002</v>
      </c>
      <c r="G68" s="136">
        <v>0</v>
      </c>
      <c r="H68" s="136">
        <f t="shared" si="3"/>
        <v>1999.7000000000003</v>
      </c>
      <c r="I68" s="136">
        <f t="shared" si="1"/>
        <v>19723.068493150688</v>
      </c>
      <c r="J68" s="136">
        <v>0</v>
      </c>
      <c r="K68" s="136">
        <v>0</v>
      </c>
      <c r="L68" s="136">
        <f t="shared" si="4"/>
        <v>15837.624000000002</v>
      </c>
      <c r="M68" s="162">
        <f t="shared" si="2"/>
        <v>181538.79249315074</v>
      </c>
      <c r="N68" s="2"/>
      <c r="O68" s="2"/>
      <c r="P68" s="2"/>
    </row>
    <row r="69" spans="1:16" ht="15" customHeight="1">
      <c r="A69" s="131" t="s">
        <v>972</v>
      </c>
      <c r="B69" s="132"/>
      <c r="C69" s="133"/>
      <c r="D69" s="134"/>
      <c r="E69" s="135">
        <v>0</v>
      </c>
      <c r="F69" s="161">
        <f t="shared" si="0"/>
        <v>0</v>
      </c>
      <c r="G69" s="136">
        <v>0</v>
      </c>
      <c r="H69" s="136">
        <f t="shared" si="3"/>
        <v>0</v>
      </c>
      <c r="I69" s="136">
        <f t="shared" si="1"/>
        <v>0</v>
      </c>
      <c r="J69" s="136">
        <v>0</v>
      </c>
      <c r="K69" s="136">
        <v>0</v>
      </c>
      <c r="L69" s="136">
        <f t="shared" si="4"/>
        <v>0</v>
      </c>
      <c r="M69" s="162">
        <f t="shared" si="2"/>
        <v>0</v>
      </c>
      <c r="N69" s="2"/>
      <c r="O69" s="2"/>
      <c r="P69" s="2"/>
    </row>
    <row r="70" spans="1:16" ht="15" customHeight="1">
      <c r="A70" s="131" t="s">
        <v>973</v>
      </c>
      <c r="B70" s="132"/>
      <c r="C70" s="133"/>
      <c r="D70" s="134">
        <v>1</v>
      </c>
      <c r="E70" s="135">
        <v>16924.43</v>
      </c>
      <c r="F70" s="161">
        <f t="shared" si="0"/>
        <v>203093.16</v>
      </c>
      <c r="G70" s="136">
        <v>0</v>
      </c>
      <c r="H70" s="136">
        <f t="shared" si="3"/>
        <v>2820.7383333333332</v>
      </c>
      <c r="I70" s="136">
        <f t="shared" si="1"/>
        <v>27820.980821917812</v>
      </c>
      <c r="J70" s="136">
        <v>0</v>
      </c>
      <c r="K70" s="136">
        <v>0</v>
      </c>
      <c r="L70" s="136">
        <f t="shared" si="4"/>
        <v>22340.247600000002</v>
      </c>
      <c r="M70" s="162">
        <f t="shared" si="2"/>
        <v>256075.12675525117</v>
      </c>
      <c r="N70" s="2"/>
      <c r="O70" s="2"/>
      <c r="P70" s="2"/>
    </row>
    <row r="71" spans="1:16" ht="15" customHeight="1">
      <c r="A71" s="131" t="s">
        <v>974</v>
      </c>
      <c r="B71" s="132"/>
      <c r="C71" s="133"/>
      <c r="D71" s="134">
        <v>1</v>
      </c>
      <c r="E71" s="135">
        <v>15034.05</v>
      </c>
      <c r="F71" s="161">
        <f t="shared" si="0"/>
        <v>180408.59999999998</v>
      </c>
      <c r="G71" s="136">
        <v>0</v>
      </c>
      <c r="H71" s="136">
        <f t="shared" si="3"/>
        <v>2505.6749999999997</v>
      </c>
      <c r="I71" s="136">
        <f t="shared" si="1"/>
        <v>24713.506849315065</v>
      </c>
      <c r="J71" s="136">
        <v>0</v>
      </c>
      <c r="K71" s="136">
        <v>0</v>
      </c>
      <c r="L71" s="136">
        <f t="shared" si="4"/>
        <v>19844.946</v>
      </c>
      <c r="M71" s="162">
        <f t="shared" si="2"/>
        <v>227472.72784931504</v>
      </c>
      <c r="N71" s="2"/>
      <c r="O71" s="2"/>
      <c r="P71" s="2"/>
    </row>
    <row r="72" spans="1:16" ht="15" customHeight="1">
      <c r="A72" s="131" t="s">
        <v>975</v>
      </c>
      <c r="B72" s="132"/>
      <c r="C72" s="133"/>
      <c r="D72" s="134">
        <v>1</v>
      </c>
      <c r="E72" s="135">
        <v>9094.3799999999992</v>
      </c>
      <c r="F72" s="161">
        <f t="shared" ref="F72:F135" si="5">D72*E72*12</f>
        <v>109132.56</v>
      </c>
      <c r="G72" s="136">
        <v>0</v>
      </c>
      <c r="H72" s="136">
        <f t="shared" si="3"/>
        <v>1515.73</v>
      </c>
      <c r="I72" s="136">
        <f t="shared" ref="I72:I135" si="6">F72/365*50</f>
        <v>14949.665753424657</v>
      </c>
      <c r="J72" s="136">
        <v>0</v>
      </c>
      <c r="K72" s="136">
        <v>0</v>
      </c>
      <c r="L72" s="136">
        <f t="shared" si="4"/>
        <v>12004.581599999998</v>
      </c>
      <c r="M72" s="162">
        <f t="shared" ref="M72:M135" si="7">SUM(F72:L72)</f>
        <v>137602.53735342465</v>
      </c>
      <c r="N72" s="2"/>
      <c r="O72" s="2"/>
      <c r="P72" s="2"/>
    </row>
    <row r="73" spans="1:16">
      <c r="A73" s="131" t="s">
        <v>976</v>
      </c>
      <c r="B73" s="132"/>
      <c r="C73" s="133"/>
      <c r="D73" s="134">
        <v>1</v>
      </c>
      <c r="E73" s="135">
        <v>8502</v>
      </c>
      <c r="F73" s="161">
        <f t="shared" si="5"/>
        <v>102024</v>
      </c>
      <c r="G73" s="136">
        <v>0</v>
      </c>
      <c r="H73" s="136">
        <f t="shared" si="3"/>
        <v>1417</v>
      </c>
      <c r="I73" s="136">
        <f t="shared" si="6"/>
        <v>13975.890410958906</v>
      </c>
      <c r="J73" s="136">
        <v>0</v>
      </c>
      <c r="K73" s="136">
        <v>0</v>
      </c>
      <c r="L73" s="136">
        <f t="shared" si="4"/>
        <v>11222.64</v>
      </c>
      <c r="M73" s="162">
        <f t="shared" si="7"/>
        <v>128639.53041095891</v>
      </c>
      <c r="N73" s="2"/>
      <c r="O73" s="2"/>
      <c r="P73" s="2"/>
    </row>
    <row r="74" spans="1:16" s="151" customFormat="1" ht="15" customHeight="1">
      <c r="A74" s="131" t="s">
        <v>977</v>
      </c>
      <c r="B74" s="132"/>
      <c r="C74" s="133"/>
      <c r="D74" s="134">
        <v>1</v>
      </c>
      <c r="E74" s="135">
        <v>5602.82</v>
      </c>
      <c r="F74" s="161">
        <f t="shared" si="5"/>
        <v>67233.84</v>
      </c>
      <c r="G74" s="136">
        <v>0</v>
      </c>
      <c r="H74" s="136">
        <f t="shared" ref="H74:H137" si="8">F74/360*20*25%</f>
        <v>933.80333333333328</v>
      </c>
      <c r="I74" s="136">
        <f t="shared" si="6"/>
        <v>9210.115068493149</v>
      </c>
      <c r="J74" s="136">
        <v>0</v>
      </c>
      <c r="K74" s="136">
        <v>0</v>
      </c>
      <c r="L74" s="136">
        <f t="shared" ref="L74:L137" si="9">E74*0.11*D74*12</f>
        <v>7395.7224000000006</v>
      </c>
      <c r="M74" s="162">
        <f t="shared" si="7"/>
        <v>84773.480801826474</v>
      </c>
      <c r="N74" s="2"/>
      <c r="O74" s="2"/>
      <c r="P74" s="2"/>
    </row>
    <row r="75" spans="1:16" ht="15" customHeight="1">
      <c r="A75" s="131" t="s">
        <v>978</v>
      </c>
      <c r="B75" s="132"/>
      <c r="C75" s="133"/>
      <c r="D75" s="134"/>
      <c r="E75" s="135">
        <v>0</v>
      </c>
      <c r="F75" s="161">
        <f t="shared" si="5"/>
        <v>0</v>
      </c>
      <c r="G75" s="136">
        <v>0</v>
      </c>
      <c r="H75" s="136">
        <f t="shared" si="8"/>
        <v>0</v>
      </c>
      <c r="I75" s="136">
        <f t="shared" si="6"/>
        <v>0</v>
      </c>
      <c r="J75" s="136">
        <v>0</v>
      </c>
      <c r="K75" s="136">
        <v>0</v>
      </c>
      <c r="L75" s="136">
        <f t="shared" si="9"/>
        <v>0</v>
      </c>
      <c r="M75" s="162">
        <f t="shared" si="7"/>
        <v>0</v>
      </c>
      <c r="N75" s="2"/>
      <c r="O75" s="2"/>
      <c r="P75" s="2"/>
    </row>
    <row r="76" spans="1:16" ht="15" customHeight="1">
      <c r="A76" s="131" t="s">
        <v>979</v>
      </c>
      <c r="B76" s="132"/>
      <c r="C76" s="133"/>
      <c r="D76" s="134">
        <v>1</v>
      </c>
      <c r="E76" s="135">
        <v>19251.740000000002</v>
      </c>
      <c r="F76" s="161">
        <f t="shared" si="5"/>
        <v>231020.88</v>
      </c>
      <c r="G76" s="136">
        <v>0</v>
      </c>
      <c r="H76" s="136">
        <f t="shared" si="8"/>
        <v>3208.6233333333339</v>
      </c>
      <c r="I76" s="136">
        <f t="shared" si="6"/>
        <v>31646.695890410963</v>
      </c>
      <c r="J76" s="136">
        <v>0</v>
      </c>
      <c r="K76" s="136">
        <v>0</v>
      </c>
      <c r="L76" s="136">
        <f t="shared" si="9"/>
        <v>25412.296800000004</v>
      </c>
      <c r="M76" s="162">
        <f t="shared" si="7"/>
        <v>291288.49602374429</v>
      </c>
      <c r="N76" s="2"/>
      <c r="O76" s="2"/>
      <c r="P76" s="2"/>
    </row>
    <row r="77" spans="1:16" ht="15" customHeight="1">
      <c r="A77" s="131" t="s">
        <v>980</v>
      </c>
      <c r="B77" s="132"/>
      <c r="C77" s="133"/>
      <c r="D77" s="134">
        <v>1</v>
      </c>
      <c r="E77" s="135">
        <v>11821.73</v>
      </c>
      <c r="F77" s="161">
        <f t="shared" si="5"/>
        <v>141860.76</v>
      </c>
      <c r="G77" s="136">
        <v>0</v>
      </c>
      <c r="H77" s="136">
        <f t="shared" si="8"/>
        <v>1970.2883333333334</v>
      </c>
      <c r="I77" s="136">
        <f t="shared" si="6"/>
        <v>19432.980821917808</v>
      </c>
      <c r="J77" s="136">
        <v>0</v>
      </c>
      <c r="K77" s="136">
        <v>0</v>
      </c>
      <c r="L77" s="136">
        <f t="shared" si="9"/>
        <v>15604.6836</v>
      </c>
      <c r="M77" s="162">
        <f t="shared" si="7"/>
        <v>178868.71275525115</v>
      </c>
      <c r="N77" s="2"/>
      <c r="O77" s="2"/>
      <c r="P77" s="2"/>
    </row>
    <row r="78" spans="1:16" ht="15" customHeight="1">
      <c r="A78" s="131" t="s">
        <v>981</v>
      </c>
      <c r="B78" s="132"/>
      <c r="C78" s="133"/>
      <c r="D78" s="134">
        <v>1</v>
      </c>
      <c r="E78" s="135">
        <v>14439.06</v>
      </c>
      <c r="F78" s="161">
        <f t="shared" si="5"/>
        <v>173268.72</v>
      </c>
      <c r="G78" s="136">
        <v>0</v>
      </c>
      <c r="H78" s="136">
        <f t="shared" si="8"/>
        <v>2406.5100000000002</v>
      </c>
      <c r="I78" s="136">
        <f t="shared" si="6"/>
        <v>23735.441095890412</v>
      </c>
      <c r="J78" s="136">
        <v>0</v>
      </c>
      <c r="K78" s="136">
        <v>0</v>
      </c>
      <c r="L78" s="136">
        <f t="shared" si="9"/>
        <v>19059.5592</v>
      </c>
      <c r="M78" s="162">
        <f t="shared" si="7"/>
        <v>218470.23029589042</v>
      </c>
      <c r="N78" s="2"/>
      <c r="O78" s="2"/>
      <c r="P78" s="2"/>
    </row>
    <row r="79" spans="1:16" ht="15" customHeight="1">
      <c r="A79" s="131" t="s">
        <v>982</v>
      </c>
      <c r="B79" s="132"/>
      <c r="C79" s="133"/>
      <c r="D79" s="134">
        <v>1</v>
      </c>
      <c r="E79" s="135">
        <v>9720.09</v>
      </c>
      <c r="F79" s="161">
        <f t="shared" si="5"/>
        <v>116641.08</v>
      </c>
      <c r="G79" s="136">
        <v>0</v>
      </c>
      <c r="H79" s="136">
        <f t="shared" si="8"/>
        <v>1620.0149999999999</v>
      </c>
      <c r="I79" s="136">
        <f t="shared" si="6"/>
        <v>15978.2301369863</v>
      </c>
      <c r="J79" s="136">
        <v>0</v>
      </c>
      <c r="K79" s="136">
        <v>0</v>
      </c>
      <c r="L79" s="136">
        <f t="shared" si="9"/>
        <v>12830.518800000002</v>
      </c>
      <c r="M79" s="162">
        <f t="shared" si="7"/>
        <v>147069.84393698629</v>
      </c>
      <c r="N79" s="2"/>
      <c r="O79" s="2"/>
      <c r="P79" s="2"/>
    </row>
    <row r="80" spans="1:16" ht="15" customHeight="1">
      <c r="A80" s="131" t="s">
        <v>983</v>
      </c>
      <c r="B80" s="132"/>
      <c r="C80" s="133"/>
      <c r="D80" s="134"/>
      <c r="E80" s="135">
        <v>0</v>
      </c>
      <c r="F80" s="161">
        <f t="shared" si="5"/>
        <v>0</v>
      </c>
      <c r="G80" s="136">
        <v>0</v>
      </c>
      <c r="H80" s="136">
        <f t="shared" si="8"/>
        <v>0</v>
      </c>
      <c r="I80" s="136">
        <f t="shared" si="6"/>
        <v>0</v>
      </c>
      <c r="J80" s="136">
        <v>0</v>
      </c>
      <c r="K80" s="136">
        <v>0</v>
      </c>
      <c r="L80" s="136">
        <f t="shared" si="9"/>
        <v>0</v>
      </c>
      <c r="M80" s="162">
        <f t="shared" si="7"/>
        <v>0</v>
      </c>
      <c r="N80" s="2"/>
      <c r="O80" s="2"/>
      <c r="P80" s="2"/>
    </row>
    <row r="81" spans="1:16" ht="15" customHeight="1">
      <c r="A81" s="131" t="s">
        <v>984</v>
      </c>
      <c r="B81" s="132"/>
      <c r="C81" s="133"/>
      <c r="D81" s="134">
        <v>1</v>
      </c>
      <c r="E81" s="135">
        <v>9466.86</v>
      </c>
      <c r="F81" s="161">
        <f t="shared" si="5"/>
        <v>113602.32</v>
      </c>
      <c r="G81" s="136">
        <v>0</v>
      </c>
      <c r="H81" s="136">
        <f t="shared" si="8"/>
        <v>1577.81</v>
      </c>
      <c r="I81" s="136">
        <f t="shared" si="6"/>
        <v>15561.961643835617</v>
      </c>
      <c r="J81" s="136">
        <v>0</v>
      </c>
      <c r="K81" s="136">
        <v>0</v>
      </c>
      <c r="L81" s="136">
        <f t="shared" si="9"/>
        <v>12496.255200000001</v>
      </c>
      <c r="M81" s="162">
        <f t="shared" si="7"/>
        <v>143238.34684383564</v>
      </c>
      <c r="N81" s="2"/>
      <c r="O81" s="2"/>
      <c r="P81" s="2"/>
    </row>
    <row r="82" spans="1:16" ht="15" customHeight="1">
      <c r="A82" s="131" t="s">
        <v>985</v>
      </c>
      <c r="B82" s="132"/>
      <c r="C82" s="133"/>
      <c r="D82" s="134"/>
      <c r="E82" s="135">
        <v>0</v>
      </c>
      <c r="F82" s="161">
        <f t="shared" si="5"/>
        <v>0</v>
      </c>
      <c r="G82" s="136">
        <v>0</v>
      </c>
      <c r="H82" s="136">
        <f t="shared" si="8"/>
        <v>0</v>
      </c>
      <c r="I82" s="136">
        <f t="shared" si="6"/>
        <v>0</v>
      </c>
      <c r="J82" s="136">
        <v>0</v>
      </c>
      <c r="K82" s="136">
        <v>0</v>
      </c>
      <c r="L82" s="136">
        <f t="shared" si="9"/>
        <v>0</v>
      </c>
      <c r="M82" s="162">
        <f t="shared" si="7"/>
        <v>0</v>
      </c>
      <c r="N82" s="2"/>
      <c r="O82" s="2"/>
      <c r="P82" s="2"/>
    </row>
    <row r="83" spans="1:16" ht="15" customHeight="1">
      <c r="A83" s="131" t="s">
        <v>986</v>
      </c>
      <c r="B83" s="132"/>
      <c r="C83" s="133"/>
      <c r="D83" s="134">
        <v>1</v>
      </c>
      <c r="E83" s="135">
        <v>6161.06</v>
      </c>
      <c r="F83" s="161">
        <f t="shared" si="5"/>
        <v>73932.72</v>
      </c>
      <c r="G83" s="136">
        <v>0</v>
      </c>
      <c r="H83" s="136">
        <f t="shared" si="8"/>
        <v>1026.8433333333335</v>
      </c>
      <c r="I83" s="136">
        <f t="shared" si="6"/>
        <v>10127.769863013698</v>
      </c>
      <c r="J83" s="136">
        <v>0</v>
      </c>
      <c r="K83" s="136">
        <v>0</v>
      </c>
      <c r="L83" s="136">
        <f t="shared" si="9"/>
        <v>8132.5992000000006</v>
      </c>
      <c r="M83" s="162">
        <f t="shared" si="7"/>
        <v>93219.932396347038</v>
      </c>
      <c r="N83" s="2"/>
      <c r="O83" s="2"/>
      <c r="P83" s="2"/>
    </row>
    <row r="84" spans="1:16">
      <c r="A84" s="131" t="s">
        <v>987</v>
      </c>
      <c r="B84" s="132"/>
      <c r="C84" s="133"/>
      <c r="D84" s="134">
        <v>1</v>
      </c>
      <c r="E84" s="135">
        <v>8349.73</v>
      </c>
      <c r="F84" s="161">
        <f t="shared" si="5"/>
        <v>100196.76</v>
      </c>
      <c r="G84" s="136">
        <v>0</v>
      </c>
      <c r="H84" s="136">
        <f t="shared" si="8"/>
        <v>1391.6216666666664</v>
      </c>
      <c r="I84" s="136">
        <f t="shared" si="6"/>
        <v>13725.583561643836</v>
      </c>
      <c r="J84" s="136">
        <v>0</v>
      </c>
      <c r="K84" s="136">
        <v>0</v>
      </c>
      <c r="L84" s="136">
        <f t="shared" si="9"/>
        <v>11021.643599999999</v>
      </c>
      <c r="M84" s="162">
        <f t="shared" si="7"/>
        <v>126335.60882831051</v>
      </c>
      <c r="N84" s="2"/>
      <c r="O84" s="2"/>
      <c r="P84" s="2"/>
    </row>
    <row r="85" spans="1:16" ht="15" customHeight="1">
      <c r="A85" s="131" t="s">
        <v>988</v>
      </c>
      <c r="B85" s="132"/>
      <c r="C85" s="133"/>
      <c r="D85" s="134"/>
      <c r="E85" s="135">
        <v>0</v>
      </c>
      <c r="F85" s="161">
        <f t="shared" si="5"/>
        <v>0</v>
      </c>
      <c r="G85" s="136">
        <v>0</v>
      </c>
      <c r="H85" s="136">
        <f t="shared" si="8"/>
        <v>0</v>
      </c>
      <c r="I85" s="136">
        <f t="shared" si="6"/>
        <v>0</v>
      </c>
      <c r="J85" s="136">
        <v>0</v>
      </c>
      <c r="K85" s="136">
        <v>0</v>
      </c>
      <c r="L85" s="136">
        <f t="shared" si="9"/>
        <v>0</v>
      </c>
      <c r="M85" s="162">
        <f t="shared" si="7"/>
        <v>0</v>
      </c>
      <c r="N85" s="2"/>
      <c r="O85" s="2"/>
      <c r="P85" s="2"/>
    </row>
    <row r="86" spans="1:16" ht="15" customHeight="1">
      <c r="A86" s="131" t="s">
        <v>989</v>
      </c>
      <c r="B86" s="132"/>
      <c r="C86" s="133"/>
      <c r="D86" s="134">
        <v>1</v>
      </c>
      <c r="E86" s="135">
        <v>8968.86</v>
      </c>
      <c r="F86" s="161">
        <f t="shared" si="5"/>
        <v>107626.32</v>
      </c>
      <c r="G86" s="136">
        <v>0</v>
      </c>
      <c r="H86" s="136">
        <f t="shared" si="8"/>
        <v>1494.8100000000002</v>
      </c>
      <c r="I86" s="136">
        <f t="shared" si="6"/>
        <v>14743.331506849316</v>
      </c>
      <c r="J86" s="136">
        <v>0</v>
      </c>
      <c r="K86" s="136">
        <v>0</v>
      </c>
      <c r="L86" s="136">
        <f t="shared" si="9"/>
        <v>11838.895200000001</v>
      </c>
      <c r="M86" s="162">
        <f t="shared" si="7"/>
        <v>135703.35670684933</v>
      </c>
      <c r="N86" s="2"/>
      <c r="O86" s="2"/>
      <c r="P86" s="2"/>
    </row>
    <row r="87" spans="1:16" ht="15" customHeight="1">
      <c r="A87" s="131" t="s">
        <v>990</v>
      </c>
      <c r="B87" s="132"/>
      <c r="C87" s="133"/>
      <c r="D87" s="134">
        <v>5</v>
      </c>
      <c r="E87" s="135">
        <v>6610.27</v>
      </c>
      <c r="F87" s="161">
        <f t="shared" si="5"/>
        <v>396616.20000000007</v>
      </c>
      <c r="G87" s="136">
        <v>0</v>
      </c>
      <c r="H87" s="136">
        <f t="shared" si="8"/>
        <v>5508.5583333333343</v>
      </c>
      <c r="I87" s="136">
        <f t="shared" si="6"/>
        <v>54330.986301369878</v>
      </c>
      <c r="J87" s="136">
        <v>0</v>
      </c>
      <c r="K87" s="136">
        <v>0</v>
      </c>
      <c r="L87" s="136">
        <f t="shared" si="9"/>
        <v>43627.782000000007</v>
      </c>
      <c r="M87" s="162">
        <f t="shared" si="7"/>
        <v>500083.52663470327</v>
      </c>
      <c r="N87" s="2"/>
      <c r="O87" s="2"/>
      <c r="P87" s="2"/>
    </row>
    <row r="88" spans="1:16" ht="15" customHeight="1">
      <c r="A88" s="131" t="s">
        <v>991</v>
      </c>
      <c r="B88" s="132"/>
      <c r="C88" s="133"/>
      <c r="D88" s="134"/>
      <c r="E88" s="135">
        <v>0</v>
      </c>
      <c r="F88" s="161">
        <f t="shared" si="5"/>
        <v>0</v>
      </c>
      <c r="G88" s="136">
        <v>0</v>
      </c>
      <c r="H88" s="136">
        <f t="shared" si="8"/>
        <v>0</v>
      </c>
      <c r="I88" s="136">
        <f t="shared" si="6"/>
        <v>0</v>
      </c>
      <c r="J88" s="136">
        <v>0</v>
      </c>
      <c r="K88" s="136">
        <v>0</v>
      </c>
      <c r="L88" s="136">
        <f t="shared" si="9"/>
        <v>0</v>
      </c>
      <c r="M88" s="162">
        <f t="shared" si="7"/>
        <v>0</v>
      </c>
      <c r="N88" s="2"/>
      <c r="O88" s="2"/>
      <c r="P88" s="2"/>
    </row>
    <row r="89" spans="1:16" ht="15" customHeight="1">
      <c r="A89" s="131" t="s">
        <v>992</v>
      </c>
      <c r="B89" s="132"/>
      <c r="C89" s="133"/>
      <c r="D89" s="134">
        <v>1</v>
      </c>
      <c r="E89" s="135">
        <v>8920.36</v>
      </c>
      <c r="F89" s="161">
        <f t="shared" si="5"/>
        <v>107044.32</v>
      </c>
      <c r="G89" s="136">
        <v>0</v>
      </c>
      <c r="H89" s="136">
        <f t="shared" si="8"/>
        <v>1486.7266666666669</v>
      </c>
      <c r="I89" s="136">
        <f t="shared" si="6"/>
        <v>14663.605479452057</v>
      </c>
      <c r="J89" s="136">
        <v>0</v>
      </c>
      <c r="K89" s="136">
        <v>0</v>
      </c>
      <c r="L89" s="136">
        <f t="shared" si="9"/>
        <v>11774.875200000002</v>
      </c>
      <c r="M89" s="162">
        <f t="shared" si="7"/>
        <v>134969.52734611873</v>
      </c>
      <c r="N89" s="2"/>
      <c r="O89" s="2"/>
      <c r="P89" s="2"/>
    </row>
    <row r="90" spans="1:16" ht="15" customHeight="1">
      <c r="A90" s="131" t="s">
        <v>993</v>
      </c>
      <c r="B90" s="132"/>
      <c r="C90" s="133"/>
      <c r="D90" s="134"/>
      <c r="E90" s="135">
        <v>0</v>
      </c>
      <c r="F90" s="161">
        <f t="shared" si="5"/>
        <v>0</v>
      </c>
      <c r="G90" s="136">
        <v>0</v>
      </c>
      <c r="H90" s="136">
        <f t="shared" si="8"/>
        <v>0</v>
      </c>
      <c r="I90" s="136">
        <f t="shared" si="6"/>
        <v>0</v>
      </c>
      <c r="J90" s="136">
        <v>0</v>
      </c>
      <c r="K90" s="136">
        <v>0</v>
      </c>
      <c r="L90" s="136">
        <f t="shared" si="9"/>
        <v>0</v>
      </c>
      <c r="M90" s="162">
        <f t="shared" si="7"/>
        <v>0</v>
      </c>
      <c r="N90" s="2"/>
      <c r="O90" s="2"/>
      <c r="P90" s="2"/>
    </row>
    <row r="91" spans="1:16" ht="15" customHeight="1">
      <c r="A91" s="131" t="s">
        <v>994</v>
      </c>
      <c r="B91" s="132"/>
      <c r="C91" s="133"/>
      <c r="D91" s="134">
        <v>1</v>
      </c>
      <c r="E91" s="135">
        <v>9634.2099999999991</v>
      </c>
      <c r="F91" s="161">
        <f t="shared" si="5"/>
        <v>115610.51999999999</v>
      </c>
      <c r="G91" s="136">
        <v>0</v>
      </c>
      <c r="H91" s="136">
        <f t="shared" si="8"/>
        <v>1605.7016666666666</v>
      </c>
      <c r="I91" s="136">
        <f t="shared" si="6"/>
        <v>15837.057534246575</v>
      </c>
      <c r="J91" s="136">
        <v>0</v>
      </c>
      <c r="K91" s="136">
        <v>0</v>
      </c>
      <c r="L91" s="136">
        <f t="shared" si="9"/>
        <v>12717.157199999998</v>
      </c>
      <c r="M91" s="162">
        <f t="shared" si="7"/>
        <v>145770.4364009132</v>
      </c>
      <c r="N91" s="2"/>
      <c r="O91" s="2"/>
      <c r="P91" s="2"/>
    </row>
    <row r="92" spans="1:16" ht="15" customHeight="1">
      <c r="A92" s="131" t="s">
        <v>995</v>
      </c>
      <c r="B92" s="132"/>
      <c r="C92" s="133"/>
      <c r="D92" s="134">
        <v>1</v>
      </c>
      <c r="E92" s="135">
        <v>7485.39</v>
      </c>
      <c r="F92" s="161">
        <f t="shared" si="5"/>
        <v>89824.680000000008</v>
      </c>
      <c r="G92" s="136">
        <v>0</v>
      </c>
      <c r="H92" s="136">
        <f t="shared" si="8"/>
        <v>1247.5650000000001</v>
      </c>
      <c r="I92" s="136">
        <f t="shared" si="6"/>
        <v>12304.750684931509</v>
      </c>
      <c r="J92" s="136">
        <v>0</v>
      </c>
      <c r="K92" s="136">
        <v>0</v>
      </c>
      <c r="L92" s="136">
        <f t="shared" si="9"/>
        <v>9880.7148000000016</v>
      </c>
      <c r="M92" s="162">
        <f t="shared" si="7"/>
        <v>113257.71048493152</v>
      </c>
      <c r="N92" s="2"/>
      <c r="O92" s="2"/>
      <c r="P92" s="2"/>
    </row>
    <row r="93" spans="1:16" ht="15" customHeight="1">
      <c r="A93" s="131" t="s">
        <v>996</v>
      </c>
      <c r="B93" s="132"/>
      <c r="C93" s="133"/>
      <c r="D93" s="134"/>
      <c r="E93" s="135">
        <v>0</v>
      </c>
      <c r="F93" s="161">
        <f t="shared" si="5"/>
        <v>0</v>
      </c>
      <c r="G93" s="136">
        <v>0</v>
      </c>
      <c r="H93" s="136">
        <f t="shared" si="8"/>
        <v>0</v>
      </c>
      <c r="I93" s="136">
        <f t="shared" si="6"/>
        <v>0</v>
      </c>
      <c r="J93" s="136">
        <v>0</v>
      </c>
      <c r="K93" s="136">
        <v>0</v>
      </c>
      <c r="L93" s="136">
        <f t="shared" si="9"/>
        <v>0</v>
      </c>
      <c r="M93" s="162">
        <f t="shared" si="7"/>
        <v>0</v>
      </c>
      <c r="N93" s="2"/>
      <c r="O93" s="2"/>
      <c r="P93" s="2"/>
    </row>
    <row r="94" spans="1:16" ht="15" customHeight="1">
      <c r="A94" s="131" t="s">
        <v>997</v>
      </c>
      <c r="B94" s="132"/>
      <c r="C94" s="133"/>
      <c r="D94" s="134">
        <v>1</v>
      </c>
      <c r="E94" s="135">
        <v>11821.73</v>
      </c>
      <c r="F94" s="161">
        <f t="shared" si="5"/>
        <v>141860.76</v>
      </c>
      <c r="G94" s="136">
        <v>0</v>
      </c>
      <c r="H94" s="136">
        <f t="shared" si="8"/>
        <v>1970.2883333333334</v>
      </c>
      <c r="I94" s="136">
        <f t="shared" si="6"/>
        <v>19432.980821917808</v>
      </c>
      <c r="J94" s="136">
        <v>0</v>
      </c>
      <c r="K94" s="136">
        <v>0</v>
      </c>
      <c r="L94" s="136">
        <f t="shared" si="9"/>
        <v>15604.6836</v>
      </c>
      <c r="M94" s="162">
        <f t="shared" si="7"/>
        <v>178868.71275525115</v>
      </c>
      <c r="N94" s="2"/>
      <c r="O94" s="2"/>
      <c r="P94" s="2"/>
    </row>
    <row r="95" spans="1:16" ht="15" customHeight="1">
      <c r="A95" s="131" t="s">
        <v>1050</v>
      </c>
      <c r="B95" s="132"/>
      <c r="C95" s="133"/>
      <c r="D95" s="134">
        <v>1</v>
      </c>
      <c r="E95" s="135">
        <v>13236.48</v>
      </c>
      <c r="F95" s="161">
        <f t="shared" si="5"/>
        <v>158837.76000000001</v>
      </c>
      <c r="G95" s="136">
        <v>0</v>
      </c>
      <c r="H95" s="136">
        <f t="shared" si="8"/>
        <v>2206.08</v>
      </c>
      <c r="I95" s="136">
        <f t="shared" si="6"/>
        <v>21758.597260273971</v>
      </c>
      <c r="J95" s="136">
        <v>0</v>
      </c>
      <c r="K95" s="136">
        <v>0</v>
      </c>
      <c r="L95" s="136">
        <f t="shared" si="9"/>
        <v>17472.153599999998</v>
      </c>
      <c r="M95" s="162">
        <f t="shared" si="7"/>
        <v>200274.59086027395</v>
      </c>
      <c r="N95" s="2"/>
      <c r="O95" s="2"/>
      <c r="P95" s="2"/>
    </row>
    <row r="96" spans="1:16" ht="15" customHeight="1">
      <c r="A96" s="131" t="s">
        <v>998</v>
      </c>
      <c r="B96" s="132"/>
      <c r="C96" s="133"/>
      <c r="D96" s="134"/>
      <c r="E96" s="135">
        <v>0</v>
      </c>
      <c r="F96" s="161">
        <f t="shared" si="5"/>
        <v>0</v>
      </c>
      <c r="G96" s="136">
        <v>0</v>
      </c>
      <c r="H96" s="136">
        <f t="shared" si="8"/>
        <v>0</v>
      </c>
      <c r="I96" s="136">
        <f t="shared" si="6"/>
        <v>0</v>
      </c>
      <c r="J96" s="136">
        <v>0</v>
      </c>
      <c r="K96" s="136">
        <v>0</v>
      </c>
      <c r="L96" s="136">
        <f t="shared" si="9"/>
        <v>0</v>
      </c>
      <c r="M96" s="162">
        <f t="shared" si="7"/>
        <v>0</v>
      </c>
      <c r="N96" s="2"/>
      <c r="O96" s="2"/>
      <c r="P96" s="2"/>
    </row>
    <row r="97" spans="1:16">
      <c r="A97" s="131" t="s">
        <v>999</v>
      </c>
      <c r="B97" s="132"/>
      <c r="C97" s="133"/>
      <c r="D97" s="134">
        <v>1</v>
      </c>
      <c r="E97" s="135">
        <v>12336.52</v>
      </c>
      <c r="F97" s="161">
        <f t="shared" si="5"/>
        <v>148038.24</v>
      </c>
      <c r="G97" s="136">
        <v>0</v>
      </c>
      <c r="H97" s="136">
        <f t="shared" si="8"/>
        <v>2056.0866666666666</v>
      </c>
      <c r="I97" s="136">
        <f t="shared" si="6"/>
        <v>20279.210958904107</v>
      </c>
      <c r="J97" s="136">
        <v>0</v>
      </c>
      <c r="K97" s="136">
        <v>0</v>
      </c>
      <c r="L97" s="136">
        <f t="shared" si="9"/>
        <v>16284.206399999999</v>
      </c>
      <c r="M97" s="162">
        <f t="shared" si="7"/>
        <v>186657.74402557078</v>
      </c>
      <c r="N97" s="2"/>
      <c r="O97" s="2"/>
      <c r="P97" s="2"/>
    </row>
    <row r="98" spans="1:16" ht="15" customHeight="1">
      <c r="A98" s="131" t="s">
        <v>1000</v>
      </c>
      <c r="B98" s="132"/>
      <c r="C98" s="133"/>
      <c r="D98" s="134">
        <v>1</v>
      </c>
      <c r="E98" s="135">
        <v>3840.12</v>
      </c>
      <c r="F98" s="161">
        <f t="shared" si="5"/>
        <v>46081.440000000002</v>
      </c>
      <c r="G98" s="136">
        <v>0</v>
      </c>
      <c r="H98" s="136">
        <f t="shared" si="8"/>
        <v>640.0200000000001</v>
      </c>
      <c r="I98" s="136">
        <f t="shared" si="6"/>
        <v>6312.5260273972608</v>
      </c>
      <c r="J98" s="136">
        <v>0</v>
      </c>
      <c r="K98" s="136">
        <v>0</v>
      </c>
      <c r="L98" s="136">
        <f t="shared" si="9"/>
        <v>5068.9584000000004</v>
      </c>
      <c r="M98" s="162">
        <f t="shared" si="7"/>
        <v>58102.944427397262</v>
      </c>
      <c r="N98" s="2"/>
      <c r="O98" s="2"/>
      <c r="P98" s="2"/>
    </row>
    <row r="99" spans="1:16" ht="15" customHeight="1">
      <c r="A99" s="131" t="s">
        <v>1001</v>
      </c>
      <c r="B99" s="132"/>
      <c r="C99" s="133"/>
      <c r="D99" s="134"/>
      <c r="E99" s="135">
        <v>0</v>
      </c>
      <c r="F99" s="161">
        <f t="shared" si="5"/>
        <v>0</v>
      </c>
      <c r="G99" s="136">
        <v>0</v>
      </c>
      <c r="H99" s="136">
        <f t="shared" si="8"/>
        <v>0</v>
      </c>
      <c r="I99" s="136">
        <f t="shared" si="6"/>
        <v>0</v>
      </c>
      <c r="J99" s="136">
        <v>0</v>
      </c>
      <c r="K99" s="136">
        <v>0</v>
      </c>
      <c r="L99" s="136">
        <f t="shared" si="9"/>
        <v>0</v>
      </c>
      <c r="M99" s="162">
        <f t="shared" si="7"/>
        <v>0</v>
      </c>
      <c r="N99" s="2"/>
      <c r="O99" s="2"/>
      <c r="P99" s="2"/>
    </row>
    <row r="100" spans="1:16" ht="15" customHeight="1">
      <c r="A100" s="131" t="s">
        <v>1002</v>
      </c>
      <c r="B100" s="132"/>
      <c r="C100" s="133"/>
      <c r="D100" s="134">
        <v>1</v>
      </c>
      <c r="E100" s="135">
        <v>17588</v>
      </c>
      <c r="F100" s="161">
        <f t="shared" si="5"/>
        <v>211056</v>
      </c>
      <c r="G100" s="136">
        <v>0</v>
      </c>
      <c r="H100" s="136">
        <f t="shared" si="8"/>
        <v>2931.333333333333</v>
      </c>
      <c r="I100" s="136">
        <f t="shared" si="6"/>
        <v>28911.780821917808</v>
      </c>
      <c r="J100" s="136">
        <v>0</v>
      </c>
      <c r="K100" s="136">
        <v>0</v>
      </c>
      <c r="L100" s="136">
        <f t="shared" si="9"/>
        <v>23216.16</v>
      </c>
      <c r="M100" s="162">
        <f t="shared" si="7"/>
        <v>266115.27415525116</v>
      </c>
      <c r="N100" s="2"/>
      <c r="O100" s="2"/>
      <c r="P100" s="2"/>
    </row>
    <row r="101" spans="1:16" ht="15" customHeight="1">
      <c r="A101" s="131" t="s">
        <v>1034</v>
      </c>
      <c r="B101" s="132"/>
      <c r="C101" s="133"/>
      <c r="D101" s="134">
        <v>1</v>
      </c>
      <c r="E101" s="135">
        <v>10864.89</v>
      </c>
      <c r="F101" s="161">
        <f t="shared" si="5"/>
        <v>130378.68</v>
      </c>
      <c r="G101" s="136">
        <v>0</v>
      </c>
      <c r="H101" s="136">
        <f t="shared" si="8"/>
        <v>1810.8149999999998</v>
      </c>
      <c r="I101" s="136">
        <f t="shared" si="6"/>
        <v>17860.09315068493</v>
      </c>
      <c r="J101" s="136">
        <v>0</v>
      </c>
      <c r="K101" s="136">
        <v>0</v>
      </c>
      <c r="L101" s="136">
        <f t="shared" si="9"/>
        <v>14341.6548</v>
      </c>
      <c r="M101" s="162">
        <f t="shared" si="7"/>
        <v>164391.24295068491</v>
      </c>
      <c r="N101" s="2"/>
      <c r="O101" s="2"/>
      <c r="P101" s="2"/>
    </row>
    <row r="102" spans="1:16" ht="15" customHeight="1">
      <c r="A102" s="131" t="s">
        <v>1003</v>
      </c>
      <c r="B102" s="132"/>
      <c r="C102" s="133"/>
      <c r="D102" s="134">
        <v>1</v>
      </c>
      <c r="E102" s="135">
        <v>6383.58</v>
      </c>
      <c r="F102" s="161">
        <f t="shared" si="5"/>
        <v>76602.959999999992</v>
      </c>
      <c r="G102" s="136">
        <v>0</v>
      </c>
      <c r="H102" s="136">
        <f t="shared" si="8"/>
        <v>1063.9299999999998</v>
      </c>
      <c r="I102" s="136">
        <f t="shared" si="6"/>
        <v>10493.556164383561</v>
      </c>
      <c r="J102" s="136">
        <v>0</v>
      </c>
      <c r="K102" s="136">
        <v>0</v>
      </c>
      <c r="L102" s="136">
        <f t="shared" si="9"/>
        <v>8426.3256000000001</v>
      </c>
      <c r="M102" s="162">
        <f t="shared" si="7"/>
        <v>96586.771764383549</v>
      </c>
      <c r="N102" s="2"/>
      <c r="O102" s="2"/>
      <c r="P102" s="2"/>
    </row>
    <row r="103" spans="1:16">
      <c r="A103" s="131" t="s">
        <v>1004</v>
      </c>
      <c r="B103" s="132"/>
      <c r="C103" s="133"/>
      <c r="D103" s="134"/>
      <c r="E103" s="135">
        <v>0</v>
      </c>
      <c r="F103" s="161">
        <f t="shared" si="5"/>
        <v>0</v>
      </c>
      <c r="G103" s="136">
        <v>0</v>
      </c>
      <c r="H103" s="136">
        <f t="shared" si="8"/>
        <v>0</v>
      </c>
      <c r="I103" s="136">
        <f t="shared" si="6"/>
        <v>0</v>
      </c>
      <c r="J103" s="136">
        <v>0</v>
      </c>
      <c r="K103" s="136">
        <v>0</v>
      </c>
      <c r="L103" s="136">
        <f t="shared" si="9"/>
        <v>0</v>
      </c>
      <c r="M103" s="162">
        <f t="shared" si="7"/>
        <v>0</v>
      </c>
      <c r="N103" s="2"/>
      <c r="O103" s="2"/>
      <c r="P103" s="2"/>
    </row>
    <row r="104" spans="1:16">
      <c r="A104" s="131" t="s">
        <v>1005</v>
      </c>
      <c r="B104" s="132"/>
      <c r="C104" s="133"/>
      <c r="D104" s="134">
        <v>1</v>
      </c>
      <c r="E104" s="135">
        <v>19251.52</v>
      </c>
      <c r="F104" s="161">
        <f t="shared" si="5"/>
        <v>231018.23999999999</v>
      </c>
      <c r="G104" s="136">
        <v>0</v>
      </c>
      <c r="H104" s="136">
        <f t="shared" si="8"/>
        <v>3208.5866666666661</v>
      </c>
      <c r="I104" s="136">
        <f t="shared" si="6"/>
        <v>31646.334246575338</v>
      </c>
      <c r="J104" s="136">
        <v>0</v>
      </c>
      <c r="K104" s="136">
        <v>0</v>
      </c>
      <c r="L104" s="136">
        <f t="shared" si="9"/>
        <v>25412.006399999998</v>
      </c>
      <c r="M104" s="162">
        <f t="shared" si="7"/>
        <v>291285.16731324204</v>
      </c>
      <c r="N104" s="2"/>
      <c r="O104" s="2"/>
      <c r="P104" s="2"/>
    </row>
    <row r="105" spans="1:16" ht="15" customHeight="1">
      <c r="A105" s="131" t="s">
        <v>1006</v>
      </c>
      <c r="B105" s="132"/>
      <c r="C105" s="133"/>
      <c r="D105" s="134">
        <v>1</v>
      </c>
      <c r="E105" s="135">
        <v>11265.64</v>
      </c>
      <c r="F105" s="161">
        <f t="shared" si="5"/>
        <v>135187.68</v>
      </c>
      <c r="G105" s="136">
        <v>0</v>
      </c>
      <c r="H105" s="136">
        <f t="shared" si="8"/>
        <v>1877.6066666666666</v>
      </c>
      <c r="I105" s="136">
        <f t="shared" si="6"/>
        <v>18518.860273972601</v>
      </c>
      <c r="J105" s="136">
        <v>0</v>
      </c>
      <c r="K105" s="136">
        <v>0</v>
      </c>
      <c r="L105" s="136">
        <f t="shared" si="9"/>
        <v>14870.644799999998</v>
      </c>
      <c r="M105" s="162">
        <f t="shared" si="7"/>
        <v>170454.79174063925</v>
      </c>
      <c r="N105" s="2"/>
      <c r="O105" s="2"/>
      <c r="P105" s="2"/>
    </row>
    <row r="106" spans="1:16">
      <c r="A106" s="131" t="s">
        <v>1007</v>
      </c>
      <c r="B106" s="132"/>
      <c r="C106" s="133"/>
      <c r="D106" s="134"/>
      <c r="E106" s="135">
        <v>0</v>
      </c>
      <c r="F106" s="161">
        <f t="shared" si="5"/>
        <v>0</v>
      </c>
      <c r="G106" s="136">
        <v>0</v>
      </c>
      <c r="H106" s="136">
        <f t="shared" si="8"/>
        <v>0</v>
      </c>
      <c r="I106" s="136">
        <f t="shared" si="6"/>
        <v>0</v>
      </c>
      <c r="J106" s="136">
        <v>0</v>
      </c>
      <c r="K106" s="136">
        <v>0</v>
      </c>
      <c r="L106" s="136">
        <f t="shared" si="9"/>
        <v>0</v>
      </c>
      <c r="M106" s="162">
        <f t="shared" si="7"/>
        <v>0</v>
      </c>
      <c r="N106" s="2"/>
      <c r="O106" s="2"/>
      <c r="P106" s="2"/>
    </row>
    <row r="107" spans="1:16" ht="15" customHeight="1">
      <c r="A107" s="131" t="s">
        <v>1008</v>
      </c>
      <c r="B107" s="132"/>
      <c r="C107" s="133"/>
      <c r="D107" s="134">
        <v>1</v>
      </c>
      <c r="E107" s="135">
        <v>6946.58</v>
      </c>
      <c r="F107" s="161">
        <f t="shared" si="5"/>
        <v>83358.959999999992</v>
      </c>
      <c r="G107" s="136">
        <v>0</v>
      </c>
      <c r="H107" s="136">
        <f t="shared" si="8"/>
        <v>1157.7633333333333</v>
      </c>
      <c r="I107" s="136">
        <f t="shared" si="6"/>
        <v>11419.035616438354</v>
      </c>
      <c r="J107" s="136">
        <v>0</v>
      </c>
      <c r="K107" s="136">
        <v>0</v>
      </c>
      <c r="L107" s="136">
        <f t="shared" si="9"/>
        <v>9169.4856</v>
      </c>
      <c r="M107" s="162">
        <f t="shared" si="7"/>
        <v>105105.24454977168</v>
      </c>
      <c r="N107" s="2"/>
      <c r="O107" s="2"/>
      <c r="P107" s="2"/>
    </row>
    <row r="108" spans="1:16" ht="15" customHeight="1">
      <c r="A108" s="131" t="s">
        <v>1009</v>
      </c>
      <c r="B108" s="132"/>
      <c r="C108" s="133"/>
      <c r="D108" s="134">
        <v>1</v>
      </c>
      <c r="E108" s="135">
        <v>8818.4500000000007</v>
      </c>
      <c r="F108" s="161">
        <f t="shared" si="5"/>
        <v>105821.40000000001</v>
      </c>
      <c r="G108" s="136">
        <v>0</v>
      </c>
      <c r="H108" s="136">
        <f t="shared" si="8"/>
        <v>1469.7416666666668</v>
      </c>
      <c r="I108" s="136">
        <f t="shared" si="6"/>
        <v>14496.082191780823</v>
      </c>
      <c r="J108" s="136">
        <v>0</v>
      </c>
      <c r="K108" s="136">
        <v>0</v>
      </c>
      <c r="L108" s="136">
        <f t="shared" si="9"/>
        <v>11640.354000000001</v>
      </c>
      <c r="M108" s="162">
        <f t="shared" si="7"/>
        <v>133427.5778584475</v>
      </c>
      <c r="N108" s="2"/>
      <c r="O108" s="2"/>
      <c r="P108" s="2"/>
    </row>
    <row r="109" spans="1:16" ht="15" customHeight="1">
      <c r="A109" s="131" t="s">
        <v>1010</v>
      </c>
      <c r="B109" s="132"/>
      <c r="C109" s="133"/>
      <c r="D109" s="134">
        <v>1</v>
      </c>
      <c r="E109" s="135">
        <v>7499.56</v>
      </c>
      <c r="F109" s="161">
        <f t="shared" si="5"/>
        <v>89994.72</v>
      </c>
      <c r="G109" s="136">
        <v>0</v>
      </c>
      <c r="H109" s="136">
        <f t="shared" si="8"/>
        <v>1249.9266666666667</v>
      </c>
      <c r="I109" s="136">
        <f t="shared" si="6"/>
        <v>12328.043835616438</v>
      </c>
      <c r="J109" s="136">
        <v>0</v>
      </c>
      <c r="K109" s="136">
        <v>0</v>
      </c>
      <c r="L109" s="136">
        <f t="shared" si="9"/>
        <v>9899.4192000000003</v>
      </c>
      <c r="M109" s="162">
        <f t="shared" si="7"/>
        <v>113472.10970228311</v>
      </c>
      <c r="N109" s="2"/>
      <c r="O109" s="2"/>
      <c r="P109" s="2"/>
    </row>
    <row r="110" spans="1:16" ht="15" customHeight="1">
      <c r="A110" s="131" t="s">
        <v>1011</v>
      </c>
      <c r="B110" s="132"/>
      <c r="C110" s="133"/>
      <c r="D110" s="134"/>
      <c r="E110" s="135">
        <v>0</v>
      </c>
      <c r="F110" s="161">
        <f t="shared" si="5"/>
        <v>0</v>
      </c>
      <c r="G110" s="136">
        <v>0</v>
      </c>
      <c r="H110" s="136">
        <f t="shared" si="8"/>
        <v>0</v>
      </c>
      <c r="I110" s="136">
        <f t="shared" si="6"/>
        <v>0</v>
      </c>
      <c r="J110" s="136">
        <v>0</v>
      </c>
      <c r="K110" s="136">
        <v>0</v>
      </c>
      <c r="L110" s="136">
        <f t="shared" si="9"/>
        <v>0</v>
      </c>
      <c r="M110" s="162">
        <f t="shared" si="7"/>
        <v>0</v>
      </c>
      <c r="N110" s="2"/>
      <c r="O110" s="2"/>
      <c r="P110" s="2"/>
    </row>
    <row r="111" spans="1:16" ht="15" customHeight="1">
      <c r="A111" s="131" t="s">
        <v>1012</v>
      </c>
      <c r="B111" s="132"/>
      <c r="C111" s="133"/>
      <c r="D111" s="134">
        <v>26</v>
      </c>
      <c r="E111" s="135">
        <v>9535.39</v>
      </c>
      <c r="F111" s="161">
        <f t="shared" si="5"/>
        <v>2975041.6799999997</v>
      </c>
      <c r="G111" s="136">
        <v>0</v>
      </c>
      <c r="H111" s="136">
        <f t="shared" si="8"/>
        <v>41320.023333333331</v>
      </c>
      <c r="I111" s="136">
        <f t="shared" si="6"/>
        <v>407539.9561643835</v>
      </c>
      <c r="J111" s="136">
        <v>0</v>
      </c>
      <c r="K111" s="136">
        <v>0</v>
      </c>
      <c r="L111" s="136">
        <f t="shared" si="9"/>
        <v>327254.58480000001</v>
      </c>
      <c r="M111" s="162">
        <f t="shared" si="7"/>
        <v>3751156.2442977163</v>
      </c>
      <c r="N111" s="2"/>
      <c r="O111" s="2"/>
      <c r="P111" s="2"/>
    </row>
    <row r="112" spans="1:16" ht="15" customHeight="1">
      <c r="A112" s="131" t="s">
        <v>1013</v>
      </c>
      <c r="B112" s="132"/>
      <c r="C112" s="133"/>
      <c r="D112" s="134">
        <v>1</v>
      </c>
      <c r="E112" s="135">
        <v>9721.44</v>
      </c>
      <c r="F112" s="161">
        <f t="shared" si="5"/>
        <v>116657.28</v>
      </c>
      <c r="G112" s="136">
        <v>0</v>
      </c>
      <c r="H112" s="136">
        <f t="shared" si="8"/>
        <v>1620.24</v>
      </c>
      <c r="I112" s="136">
        <f t="shared" si="6"/>
        <v>15980.449315068492</v>
      </c>
      <c r="J112" s="136">
        <v>0</v>
      </c>
      <c r="K112" s="136">
        <v>0</v>
      </c>
      <c r="L112" s="136">
        <f t="shared" si="9"/>
        <v>12832.300800000001</v>
      </c>
      <c r="M112" s="162">
        <f t="shared" si="7"/>
        <v>147090.2701150685</v>
      </c>
      <c r="N112" s="2"/>
      <c r="O112" s="2"/>
      <c r="P112" s="2"/>
    </row>
    <row r="113" spans="1:16">
      <c r="A113" s="131" t="s">
        <v>1014</v>
      </c>
      <c r="B113" s="132"/>
      <c r="C113" s="133"/>
      <c r="D113" s="134">
        <v>2</v>
      </c>
      <c r="E113" s="135">
        <v>12067.97</v>
      </c>
      <c r="F113" s="161">
        <f t="shared" si="5"/>
        <v>289631.27999999997</v>
      </c>
      <c r="G113" s="136">
        <v>0</v>
      </c>
      <c r="H113" s="136">
        <f t="shared" si="8"/>
        <v>4022.6566666666663</v>
      </c>
      <c r="I113" s="136">
        <f t="shared" si="6"/>
        <v>39675.517808219171</v>
      </c>
      <c r="J113" s="136">
        <v>0</v>
      </c>
      <c r="K113" s="136">
        <v>0</v>
      </c>
      <c r="L113" s="136">
        <f t="shared" si="9"/>
        <v>31859.440799999997</v>
      </c>
      <c r="M113" s="162">
        <f t="shared" si="7"/>
        <v>365188.89527488581</v>
      </c>
      <c r="N113" s="2"/>
      <c r="O113" s="2"/>
      <c r="P113" s="2"/>
    </row>
    <row r="114" spans="1:16">
      <c r="A114" s="131" t="s">
        <v>1015</v>
      </c>
      <c r="B114" s="132"/>
      <c r="C114" s="133"/>
      <c r="D114" s="134">
        <v>1</v>
      </c>
      <c r="E114" s="135">
        <v>13683.59</v>
      </c>
      <c r="F114" s="161">
        <f t="shared" si="5"/>
        <v>164203.08000000002</v>
      </c>
      <c r="G114" s="136">
        <v>0</v>
      </c>
      <c r="H114" s="136">
        <f t="shared" si="8"/>
        <v>2280.5983333333334</v>
      </c>
      <c r="I114" s="136">
        <f t="shared" si="6"/>
        <v>22493.572602739729</v>
      </c>
      <c r="J114" s="136">
        <v>0</v>
      </c>
      <c r="K114" s="136">
        <v>0</v>
      </c>
      <c r="L114" s="136">
        <f t="shared" si="9"/>
        <v>18062.338799999998</v>
      </c>
      <c r="M114" s="162">
        <f t="shared" si="7"/>
        <v>207039.58973607307</v>
      </c>
      <c r="N114" s="2"/>
      <c r="O114" s="2"/>
      <c r="P114" s="2"/>
    </row>
    <row r="115" spans="1:16" ht="15" customHeight="1">
      <c r="A115" s="131" t="s">
        <v>1016</v>
      </c>
      <c r="B115" s="132"/>
      <c r="C115" s="133"/>
      <c r="D115" s="134">
        <v>1</v>
      </c>
      <c r="E115" s="135">
        <v>19252.23</v>
      </c>
      <c r="F115" s="161">
        <f t="shared" si="5"/>
        <v>231026.76</v>
      </c>
      <c r="G115" s="136">
        <v>0</v>
      </c>
      <c r="H115" s="136">
        <f t="shared" si="8"/>
        <v>3208.7049999999999</v>
      </c>
      <c r="I115" s="136">
        <f t="shared" si="6"/>
        <v>31647.501369863017</v>
      </c>
      <c r="J115" s="136">
        <v>0</v>
      </c>
      <c r="K115" s="136">
        <v>0</v>
      </c>
      <c r="L115" s="136">
        <f t="shared" si="9"/>
        <v>25412.943599999999</v>
      </c>
      <c r="M115" s="162">
        <f t="shared" si="7"/>
        <v>291295.90996986302</v>
      </c>
      <c r="N115" s="2"/>
      <c r="O115" s="2"/>
      <c r="P115" s="2"/>
    </row>
    <row r="116" spans="1:16" ht="15" customHeight="1">
      <c r="A116" s="131" t="s">
        <v>1017</v>
      </c>
      <c r="B116" s="132"/>
      <c r="C116" s="133"/>
      <c r="D116" s="134"/>
      <c r="E116" s="135">
        <v>0</v>
      </c>
      <c r="F116" s="161">
        <f t="shared" si="5"/>
        <v>0</v>
      </c>
      <c r="G116" s="136">
        <v>0</v>
      </c>
      <c r="H116" s="136">
        <f t="shared" si="8"/>
        <v>0</v>
      </c>
      <c r="I116" s="136">
        <f t="shared" si="6"/>
        <v>0</v>
      </c>
      <c r="J116" s="136">
        <v>0</v>
      </c>
      <c r="K116" s="136">
        <v>0</v>
      </c>
      <c r="L116" s="136">
        <f t="shared" si="9"/>
        <v>0</v>
      </c>
      <c r="M116" s="162">
        <f t="shared" si="7"/>
        <v>0</v>
      </c>
      <c r="N116" s="2"/>
      <c r="O116" s="2"/>
      <c r="P116" s="2"/>
    </row>
    <row r="117" spans="1:16" ht="15" customHeight="1">
      <c r="A117" s="131" t="s">
        <v>1018</v>
      </c>
      <c r="B117" s="132"/>
      <c r="C117" s="133"/>
      <c r="D117" s="134">
        <v>1</v>
      </c>
      <c r="E117" s="135">
        <v>14439.06</v>
      </c>
      <c r="F117" s="161">
        <f t="shared" si="5"/>
        <v>173268.72</v>
      </c>
      <c r="G117" s="136">
        <v>0</v>
      </c>
      <c r="H117" s="136">
        <f t="shared" si="8"/>
        <v>2406.5100000000002</v>
      </c>
      <c r="I117" s="136">
        <f t="shared" si="6"/>
        <v>23735.441095890412</v>
      </c>
      <c r="J117" s="136">
        <v>0</v>
      </c>
      <c r="K117" s="136">
        <v>0</v>
      </c>
      <c r="L117" s="136">
        <f t="shared" si="9"/>
        <v>19059.5592</v>
      </c>
      <c r="M117" s="162">
        <f t="shared" si="7"/>
        <v>218470.23029589042</v>
      </c>
      <c r="N117" s="2"/>
      <c r="O117" s="2"/>
      <c r="P117" s="2"/>
    </row>
    <row r="118" spans="1:16" ht="15" customHeight="1">
      <c r="A118" s="131" t="s">
        <v>1019</v>
      </c>
      <c r="B118" s="132"/>
      <c r="C118" s="133"/>
      <c r="D118" s="134">
        <v>3</v>
      </c>
      <c r="E118" s="135">
        <v>9427.7000000000007</v>
      </c>
      <c r="F118" s="161">
        <f t="shared" si="5"/>
        <v>339397.2</v>
      </c>
      <c r="G118" s="136">
        <v>0</v>
      </c>
      <c r="H118" s="136">
        <f t="shared" si="8"/>
        <v>4713.8500000000004</v>
      </c>
      <c r="I118" s="136">
        <f t="shared" si="6"/>
        <v>46492.767123287675</v>
      </c>
      <c r="J118" s="136">
        <v>0</v>
      </c>
      <c r="K118" s="136">
        <v>0</v>
      </c>
      <c r="L118" s="136">
        <f t="shared" si="9"/>
        <v>37333.692000000003</v>
      </c>
      <c r="M118" s="162">
        <f t="shared" si="7"/>
        <v>427937.50912328763</v>
      </c>
      <c r="N118" s="2"/>
      <c r="O118" s="2"/>
      <c r="P118" s="2"/>
    </row>
    <row r="119" spans="1:16" ht="15" customHeight="1">
      <c r="A119" s="131" t="s">
        <v>1020</v>
      </c>
      <c r="B119" s="132"/>
      <c r="C119" s="133"/>
      <c r="D119" s="134"/>
      <c r="E119" s="135">
        <v>0</v>
      </c>
      <c r="F119" s="161">
        <f t="shared" si="5"/>
        <v>0</v>
      </c>
      <c r="G119" s="136">
        <v>0</v>
      </c>
      <c r="H119" s="136">
        <f t="shared" si="8"/>
        <v>0</v>
      </c>
      <c r="I119" s="136">
        <f t="shared" si="6"/>
        <v>0</v>
      </c>
      <c r="J119" s="136">
        <v>0</v>
      </c>
      <c r="K119" s="136">
        <v>0</v>
      </c>
      <c r="L119" s="136">
        <f t="shared" si="9"/>
        <v>0</v>
      </c>
      <c r="M119" s="162">
        <f t="shared" si="7"/>
        <v>0</v>
      </c>
      <c r="N119" s="2"/>
      <c r="O119" s="2"/>
      <c r="P119" s="2"/>
    </row>
    <row r="120" spans="1:16" ht="15" customHeight="1">
      <c r="A120" s="131" t="s">
        <v>1021</v>
      </c>
      <c r="B120" s="132"/>
      <c r="C120" s="133"/>
      <c r="D120" s="134">
        <v>1</v>
      </c>
      <c r="E120" s="135">
        <v>8180.25</v>
      </c>
      <c r="F120" s="161">
        <f t="shared" si="5"/>
        <v>98163</v>
      </c>
      <c r="G120" s="136">
        <v>0</v>
      </c>
      <c r="H120" s="136">
        <f t="shared" si="8"/>
        <v>1363.375</v>
      </c>
      <c r="I120" s="136">
        <f t="shared" si="6"/>
        <v>13446.986301369865</v>
      </c>
      <c r="J120" s="136">
        <v>0</v>
      </c>
      <c r="K120" s="136">
        <v>0</v>
      </c>
      <c r="L120" s="136">
        <f t="shared" si="9"/>
        <v>10797.93</v>
      </c>
      <c r="M120" s="162">
        <f t="shared" si="7"/>
        <v>123771.29130136987</v>
      </c>
      <c r="N120" s="2"/>
      <c r="O120" s="2"/>
      <c r="P120" s="2"/>
    </row>
    <row r="121" spans="1:16" ht="15" customHeight="1">
      <c r="A121" s="131" t="s">
        <v>1022</v>
      </c>
      <c r="B121" s="132"/>
      <c r="C121" s="133"/>
      <c r="D121" s="134">
        <v>1</v>
      </c>
      <c r="E121" s="135">
        <v>9943.9599999999991</v>
      </c>
      <c r="F121" s="161">
        <f t="shared" si="5"/>
        <v>119327.51999999999</v>
      </c>
      <c r="G121" s="136">
        <v>0</v>
      </c>
      <c r="H121" s="136">
        <f t="shared" si="8"/>
        <v>1657.3266666666666</v>
      </c>
      <c r="I121" s="136">
        <f t="shared" si="6"/>
        <v>16346.235616438355</v>
      </c>
      <c r="J121" s="136">
        <v>0</v>
      </c>
      <c r="K121" s="136">
        <v>0</v>
      </c>
      <c r="L121" s="136">
        <f t="shared" si="9"/>
        <v>13126.027199999999</v>
      </c>
      <c r="M121" s="162">
        <f t="shared" si="7"/>
        <v>150457.10948310501</v>
      </c>
      <c r="N121" s="2"/>
      <c r="O121" s="2"/>
      <c r="P121" s="2"/>
    </row>
    <row r="122" spans="1:16">
      <c r="A122" s="131" t="s">
        <v>1023</v>
      </c>
      <c r="B122" s="132"/>
      <c r="C122" s="133"/>
      <c r="D122" s="134">
        <v>1</v>
      </c>
      <c r="E122" s="135">
        <v>9653.35</v>
      </c>
      <c r="F122" s="161">
        <f t="shared" si="5"/>
        <v>115840.20000000001</v>
      </c>
      <c r="G122" s="136">
        <v>0</v>
      </c>
      <c r="H122" s="136">
        <f t="shared" si="8"/>
        <v>1608.8916666666669</v>
      </c>
      <c r="I122" s="136">
        <f t="shared" si="6"/>
        <v>15868.520547945207</v>
      </c>
      <c r="J122" s="136">
        <v>0</v>
      </c>
      <c r="K122" s="136">
        <v>0</v>
      </c>
      <c r="L122" s="136">
        <f t="shared" si="9"/>
        <v>12742.422</v>
      </c>
      <c r="M122" s="162">
        <f t="shared" si="7"/>
        <v>146060.03421461186</v>
      </c>
      <c r="N122" s="2"/>
      <c r="O122" s="2"/>
      <c r="P122" s="2"/>
    </row>
    <row r="123" spans="1:16">
      <c r="A123" s="131" t="s">
        <v>1035</v>
      </c>
      <c r="B123" s="132"/>
      <c r="C123" s="133"/>
      <c r="D123" s="134"/>
      <c r="E123" s="135">
        <v>0</v>
      </c>
      <c r="F123" s="161">
        <f t="shared" si="5"/>
        <v>0</v>
      </c>
      <c r="G123" s="136">
        <v>0</v>
      </c>
      <c r="H123" s="136">
        <f t="shared" si="8"/>
        <v>0</v>
      </c>
      <c r="I123" s="136">
        <f t="shared" si="6"/>
        <v>0</v>
      </c>
      <c r="J123" s="136">
        <v>0</v>
      </c>
      <c r="K123" s="136">
        <v>0</v>
      </c>
      <c r="L123" s="136">
        <f t="shared" si="9"/>
        <v>0</v>
      </c>
      <c r="M123" s="162">
        <f t="shared" si="7"/>
        <v>0</v>
      </c>
      <c r="N123" s="2"/>
      <c r="O123" s="2"/>
      <c r="P123" s="2"/>
    </row>
    <row r="124" spans="1:16">
      <c r="A124" s="131" t="s">
        <v>1036</v>
      </c>
      <c r="B124" s="132"/>
      <c r="C124" s="133"/>
      <c r="D124" s="134">
        <v>1</v>
      </c>
      <c r="E124" s="135">
        <v>8349.57</v>
      </c>
      <c r="F124" s="161">
        <f t="shared" si="5"/>
        <v>100194.84</v>
      </c>
      <c r="G124" s="136">
        <v>0</v>
      </c>
      <c r="H124" s="136">
        <f t="shared" si="8"/>
        <v>1391.595</v>
      </c>
      <c r="I124" s="136">
        <f t="shared" si="6"/>
        <v>13725.320547945204</v>
      </c>
      <c r="J124" s="136">
        <v>0</v>
      </c>
      <c r="K124" s="136">
        <v>0</v>
      </c>
      <c r="L124" s="136">
        <f t="shared" si="9"/>
        <v>11021.4324</v>
      </c>
      <c r="M124" s="162">
        <f t="shared" si="7"/>
        <v>126333.1879479452</v>
      </c>
      <c r="N124" s="2"/>
      <c r="O124" s="2"/>
      <c r="P124" s="2"/>
    </row>
    <row r="125" spans="1:16">
      <c r="A125" s="131" t="s">
        <v>1051</v>
      </c>
      <c r="B125" s="132"/>
      <c r="C125" s="133"/>
      <c r="D125" s="134"/>
      <c r="E125" s="135">
        <v>0</v>
      </c>
      <c r="F125" s="161">
        <f t="shared" si="5"/>
        <v>0</v>
      </c>
      <c r="G125" s="136">
        <v>0</v>
      </c>
      <c r="H125" s="136">
        <f t="shared" si="8"/>
        <v>0</v>
      </c>
      <c r="I125" s="136">
        <f t="shared" si="6"/>
        <v>0</v>
      </c>
      <c r="J125" s="136">
        <v>0</v>
      </c>
      <c r="K125" s="136">
        <v>0</v>
      </c>
      <c r="L125" s="136">
        <f t="shared" si="9"/>
        <v>0</v>
      </c>
      <c r="M125" s="162">
        <f t="shared" si="7"/>
        <v>0</v>
      </c>
      <c r="N125" s="2"/>
      <c r="O125" s="2"/>
      <c r="P125" s="2"/>
    </row>
    <row r="126" spans="1:16">
      <c r="A126" s="131" t="s">
        <v>1052</v>
      </c>
      <c r="B126" s="132"/>
      <c r="C126" s="133"/>
      <c r="D126" s="134">
        <v>1</v>
      </c>
      <c r="E126" s="135">
        <v>14413.21</v>
      </c>
      <c r="F126" s="161">
        <f t="shared" si="5"/>
        <v>172958.52</v>
      </c>
      <c r="G126" s="136">
        <v>0</v>
      </c>
      <c r="H126" s="136">
        <f t="shared" si="8"/>
        <v>2402.2016666666664</v>
      </c>
      <c r="I126" s="136">
        <f t="shared" si="6"/>
        <v>23692.947945205477</v>
      </c>
      <c r="J126" s="136">
        <v>0</v>
      </c>
      <c r="K126" s="136">
        <v>0</v>
      </c>
      <c r="L126" s="136">
        <f t="shared" si="9"/>
        <v>19025.4372</v>
      </c>
      <c r="M126" s="162">
        <f t="shared" si="7"/>
        <v>218079.1068118721</v>
      </c>
      <c r="N126" s="2"/>
      <c r="O126" s="2"/>
      <c r="P126" s="2"/>
    </row>
    <row r="127" spans="1:16">
      <c r="A127" s="131" t="s">
        <v>1053</v>
      </c>
      <c r="B127" s="132"/>
      <c r="C127" s="133"/>
      <c r="D127" s="134">
        <v>1</v>
      </c>
      <c r="E127" s="135">
        <v>9451.2900000000009</v>
      </c>
      <c r="F127" s="161">
        <f t="shared" si="5"/>
        <v>113415.48000000001</v>
      </c>
      <c r="G127" s="136">
        <v>0</v>
      </c>
      <c r="H127" s="136">
        <f t="shared" si="8"/>
        <v>1575.2150000000001</v>
      </c>
      <c r="I127" s="136">
        <f t="shared" si="6"/>
        <v>15536.367123287673</v>
      </c>
      <c r="J127" s="136">
        <v>0</v>
      </c>
      <c r="K127" s="136">
        <v>0</v>
      </c>
      <c r="L127" s="136">
        <f t="shared" si="9"/>
        <v>12475.702800000001</v>
      </c>
      <c r="M127" s="162">
        <f t="shared" si="7"/>
        <v>143002.76492328767</v>
      </c>
      <c r="N127" s="2"/>
      <c r="O127" s="2"/>
      <c r="P127" s="2"/>
    </row>
    <row r="128" spans="1:16">
      <c r="A128" s="131" t="s">
        <v>1054</v>
      </c>
      <c r="B128" s="132"/>
      <c r="C128" s="133"/>
      <c r="D128" s="134"/>
      <c r="E128" s="135">
        <v>0</v>
      </c>
      <c r="F128" s="161">
        <f t="shared" si="5"/>
        <v>0</v>
      </c>
      <c r="G128" s="136">
        <v>0</v>
      </c>
      <c r="H128" s="136">
        <f t="shared" si="8"/>
        <v>0</v>
      </c>
      <c r="I128" s="136">
        <f t="shared" si="6"/>
        <v>0</v>
      </c>
      <c r="J128" s="136">
        <v>0</v>
      </c>
      <c r="K128" s="136">
        <v>0</v>
      </c>
      <c r="L128" s="136">
        <f t="shared" si="9"/>
        <v>0</v>
      </c>
      <c r="M128" s="162">
        <f t="shared" si="7"/>
        <v>0</v>
      </c>
      <c r="N128" s="2"/>
      <c r="O128" s="2"/>
      <c r="P128" s="2"/>
    </row>
    <row r="129" spans="1:16">
      <c r="A129" s="131" t="s">
        <v>1055</v>
      </c>
      <c r="B129" s="132"/>
      <c r="C129" s="133"/>
      <c r="D129" s="134">
        <v>1</v>
      </c>
      <c r="E129" s="135">
        <v>10523.38</v>
      </c>
      <c r="F129" s="161">
        <f t="shared" si="5"/>
        <v>126280.56</v>
      </c>
      <c r="G129" s="136">
        <v>0</v>
      </c>
      <c r="H129" s="136">
        <f t="shared" si="8"/>
        <v>1753.8966666666668</v>
      </c>
      <c r="I129" s="136">
        <f t="shared" si="6"/>
        <v>17298.706849315065</v>
      </c>
      <c r="J129" s="136">
        <v>0</v>
      </c>
      <c r="K129" s="136">
        <v>0</v>
      </c>
      <c r="L129" s="136">
        <f t="shared" si="9"/>
        <v>13890.8616</v>
      </c>
      <c r="M129" s="162">
        <f t="shared" si="7"/>
        <v>159224.02511598173</v>
      </c>
      <c r="N129" s="2"/>
      <c r="O129" s="2"/>
      <c r="P129" s="2"/>
    </row>
    <row r="130" spans="1:16">
      <c r="A130" s="131" t="s">
        <v>1024</v>
      </c>
      <c r="B130" s="132"/>
      <c r="C130" s="133"/>
      <c r="D130" s="134"/>
      <c r="E130" s="135">
        <v>0</v>
      </c>
      <c r="F130" s="161">
        <f t="shared" si="5"/>
        <v>0</v>
      </c>
      <c r="G130" s="136">
        <v>0</v>
      </c>
      <c r="H130" s="136">
        <f t="shared" si="8"/>
        <v>0</v>
      </c>
      <c r="I130" s="136">
        <f t="shared" si="6"/>
        <v>0</v>
      </c>
      <c r="J130" s="136">
        <v>0</v>
      </c>
      <c r="K130" s="136">
        <v>0</v>
      </c>
      <c r="L130" s="136">
        <f t="shared" si="9"/>
        <v>0</v>
      </c>
      <c r="M130" s="162">
        <f t="shared" si="7"/>
        <v>0</v>
      </c>
      <c r="N130" s="2"/>
      <c r="O130" s="2"/>
      <c r="P130" s="2"/>
    </row>
    <row r="131" spans="1:16" ht="15" customHeight="1">
      <c r="A131" s="131" t="s">
        <v>1040</v>
      </c>
      <c r="B131" s="132"/>
      <c r="C131" s="133"/>
      <c r="D131" s="134">
        <v>1</v>
      </c>
      <c r="E131" s="135">
        <v>4447.76</v>
      </c>
      <c r="F131" s="161">
        <f t="shared" si="5"/>
        <v>53373.120000000003</v>
      </c>
      <c r="G131" s="136">
        <v>0</v>
      </c>
      <c r="H131" s="136">
        <f t="shared" si="8"/>
        <v>741.29333333333329</v>
      </c>
      <c r="I131" s="136">
        <f t="shared" si="6"/>
        <v>7311.3863013698638</v>
      </c>
      <c r="J131" s="136">
        <v>0</v>
      </c>
      <c r="K131" s="136">
        <v>0</v>
      </c>
      <c r="L131" s="136">
        <f t="shared" si="9"/>
        <v>5871.0432000000001</v>
      </c>
      <c r="M131" s="162">
        <f t="shared" si="7"/>
        <v>67296.842834703202</v>
      </c>
      <c r="N131" s="2"/>
      <c r="O131" s="2"/>
      <c r="P131" s="2"/>
    </row>
    <row r="132" spans="1:16" ht="15" customHeight="1">
      <c r="A132" s="131" t="s">
        <v>1025</v>
      </c>
      <c r="B132" s="132"/>
      <c r="C132" s="133"/>
      <c r="D132" s="134">
        <v>1</v>
      </c>
      <c r="E132" s="135">
        <v>2598.8000000000002</v>
      </c>
      <c r="F132" s="161">
        <f t="shared" si="5"/>
        <v>31185.600000000002</v>
      </c>
      <c r="G132" s="136">
        <v>0</v>
      </c>
      <c r="H132" s="136">
        <f t="shared" si="8"/>
        <v>433.13333333333338</v>
      </c>
      <c r="I132" s="136">
        <f t="shared" si="6"/>
        <v>4272.0000000000009</v>
      </c>
      <c r="J132" s="136">
        <v>0</v>
      </c>
      <c r="K132" s="136">
        <v>0</v>
      </c>
      <c r="L132" s="136">
        <f t="shared" si="9"/>
        <v>3430.4160000000002</v>
      </c>
      <c r="M132" s="162">
        <f t="shared" si="7"/>
        <v>39321.149333333335</v>
      </c>
      <c r="N132" s="2"/>
      <c r="O132" s="2"/>
      <c r="P132" s="2"/>
    </row>
    <row r="133" spans="1:16" ht="15" customHeight="1">
      <c r="A133" s="131" t="s">
        <v>1026</v>
      </c>
      <c r="B133" s="132"/>
      <c r="C133" s="133"/>
      <c r="D133" s="134">
        <v>1</v>
      </c>
      <c r="E133" s="135">
        <v>4888.5</v>
      </c>
      <c r="F133" s="161">
        <f t="shared" si="5"/>
        <v>58662</v>
      </c>
      <c r="G133" s="136">
        <v>0</v>
      </c>
      <c r="H133" s="136">
        <f t="shared" si="8"/>
        <v>814.75</v>
      </c>
      <c r="I133" s="136">
        <f t="shared" si="6"/>
        <v>8035.8904109589048</v>
      </c>
      <c r="J133" s="136">
        <v>0</v>
      </c>
      <c r="K133" s="136">
        <v>0</v>
      </c>
      <c r="L133" s="136">
        <f t="shared" si="9"/>
        <v>6452.82</v>
      </c>
      <c r="M133" s="162">
        <f t="shared" si="7"/>
        <v>73965.460410958913</v>
      </c>
      <c r="N133" s="2"/>
      <c r="O133" s="2"/>
      <c r="P133" s="2"/>
    </row>
    <row r="134" spans="1:16" ht="15" customHeight="1">
      <c r="A134" s="131" t="s">
        <v>1027</v>
      </c>
      <c r="B134" s="132"/>
      <c r="C134" s="133"/>
      <c r="D134" s="134">
        <v>1</v>
      </c>
      <c r="E134" s="135">
        <v>5046.67</v>
      </c>
      <c r="F134" s="161">
        <f t="shared" si="5"/>
        <v>60560.04</v>
      </c>
      <c r="G134" s="136">
        <v>0</v>
      </c>
      <c r="H134" s="136">
        <f t="shared" si="8"/>
        <v>841.11166666666668</v>
      </c>
      <c r="I134" s="136">
        <f t="shared" si="6"/>
        <v>8295.8958904109586</v>
      </c>
      <c r="J134" s="136">
        <v>0</v>
      </c>
      <c r="K134" s="136">
        <v>0</v>
      </c>
      <c r="L134" s="136">
        <f t="shared" si="9"/>
        <v>6661.6044000000002</v>
      </c>
      <c r="M134" s="162">
        <f t="shared" si="7"/>
        <v>76358.651957077614</v>
      </c>
      <c r="N134" s="2"/>
      <c r="O134" s="2"/>
      <c r="P134" s="2"/>
    </row>
    <row r="135" spans="1:16" ht="15" customHeight="1">
      <c r="A135" s="131" t="s">
        <v>1028</v>
      </c>
      <c r="B135" s="132"/>
      <c r="C135" s="133"/>
      <c r="D135" s="134">
        <v>1</v>
      </c>
      <c r="E135" s="135">
        <v>4888.51</v>
      </c>
      <c r="F135" s="161">
        <f t="shared" si="5"/>
        <v>58662.12</v>
      </c>
      <c r="G135" s="136">
        <v>0</v>
      </c>
      <c r="H135" s="136">
        <f t="shared" si="8"/>
        <v>814.75166666666667</v>
      </c>
      <c r="I135" s="136">
        <f t="shared" si="6"/>
        <v>8035.9068493150689</v>
      </c>
      <c r="J135" s="136">
        <v>0</v>
      </c>
      <c r="K135" s="136">
        <v>0</v>
      </c>
      <c r="L135" s="136">
        <f t="shared" si="9"/>
        <v>6452.8332000000009</v>
      </c>
      <c r="M135" s="162">
        <f t="shared" si="7"/>
        <v>73965.611715981737</v>
      </c>
      <c r="N135" s="2"/>
      <c r="O135" s="2"/>
      <c r="P135" s="2"/>
    </row>
    <row r="136" spans="1:16" ht="15" customHeight="1">
      <c r="A136" s="131" t="s">
        <v>1029</v>
      </c>
      <c r="B136" s="132"/>
      <c r="C136" s="133"/>
      <c r="D136" s="134">
        <v>1</v>
      </c>
      <c r="E136" s="135">
        <v>5977.97</v>
      </c>
      <c r="F136" s="161">
        <f t="shared" ref="F136:F139" si="10">D136*E136*12</f>
        <v>71735.64</v>
      </c>
      <c r="G136" s="136">
        <v>0</v>
      </c>
      <c r="H136" s="136">
        <f t="shared" si="8"/>
        <v>996.32833333333338</v>
      </c>
      <c r="I136" s="136">
        <f t="shared" ref="I136:I139" si="11">F136/365*50</f>
        <v>9826.7999999999993</v>
      </c>
      <c r="J136" s="136">
        <v>0</v>
      </c>
      <c r="K136" s="136">
        <v>0</v>
      </c>
      <c r="L136" s="136">
        <f t="shared" si="9"/>
        <v>7890.9204000000009</v>
      </c>
      <c r="M136" s="162">
        <f t="shared" ref="M136:M139" si="12">SUM(F136:L136)</f>
        <v>90449.688733333343</v>
      </c>
      <c r="N136" s="2"/>
      <c r="O136" s="2"/>
      <c r="P136" s="2"/>
    </row>
    <row r="137" spans="1:16" ht="15" customHeight="1">
      <c r="A137" s="131" t="s">
        <v>1030</v>
      </c>
      <c r="B137" s="132"/>
      <c r="C137" s="133"/>
      <c r="D137" s="134">
        <v>1</v>
      </c>
      <c r="E137" s="135">
        <v>2598.8000000000002</v>
      </c>
      <c r="F137" s="161">
        <f t="shared" si="10"/>
        <v>31185.600000000002</v>
      </c>
      <c r="G137" s="136">
        <v>0</v>
      </c>
      <c r="H137" s="136">
        <f t="shared" si="8"/>
        <v>433.13333333333338</v>
      </c>
      <c r="I137" s="136">
        <f t="shared" si="11"/>
        <v>4272.0000000000009</v>
      </c>
      <c r="J137" s="136">
        <v>0</v>
      </c>
      <c r="K137" s="136">
        <v>0</v>
      </c>
      <c r="L137" s="136">
        <f t="shared" si="9"/>
        <v>3430.4160000000002</v>
      </c>
      <c r="M137" s="162">
        <f t="shared" si="12"/>
        <v>39321.149333333335</v>
      </c>
      <c r="N137" s="2"/>
      <c r="O137" s="2"/>
      <c r="P137" s="2"/>
    </row>
    <row r="138" spans="1:16" ht="15" customHeight="1">
      <c r="A138" s="163" t="s">
        <v>1041</v>
      </c>
      <c r="B138" s="164"/>
      <c r="C138" s="165"/>
      <c r="D138" s="166">
        <v>1</v>
      </c>
      <c r="E138" s="167">
        <v>2047.45</v>
      </c>
      <c r="F138" s="161">
        <f t="shared" si="10"/>
        <v>24569.4</v>
      </c>
      <c r="G138" s="136">
        <v>0</v>
      </c>
      <c r="H138" s="136">
        <f t="shared" ref="H138:H139" si="13">F138/360*20*25%</f>
        <v>341.24166666666667</v>
      </c>
      <c r="I138" s="136">
        <f t="shared" si="11"/>
        <v>3365.6712328767126</v>
      </c>
      <c r="J138" s="136">
        <v>0</v>
      </c>
      <c r="K138" s="136">
        <v>0</v>
      </c>
      <c r="L138" s="136">
        <f t="shared" ref="L138:L139" si="14">E138*0.11*D138*12</f>
        <v>2702.634</v>
      </c>
      <c r="M138" s="162">
        <f t="shared" si="12"/>
        <v>30978.946899543378</v>
      </c>
      <c r="N138" s="2"/>
      <c r="O138" s="2"/>
      <c r="P138" s="2"/>
    </row>
    <row r="139" spans="1:16" ht="15.75" customHeight="1" thickBot="1">
      <c r="A139" s="137" t="s">
        <v>1056</v>
      </c>
      <c r="B139" s="138"/>
      <c r="C139" s="139"/>
      <c r="D139" s="140">
        <v>1</v>
      </c>
      <c r="E139" s="141">
        <v>8029.64</v>
      </c>
      <c r="F139" s="161">
        <f t="shared" si="10"/>
        <v>96355.680000000008</v>
      </c>
      <c r="G139" s="136">
        <v>0</v>
      </c>
      <c r="H139" s="136">
        <f t="shared" si="13"/>
        <v>1338.2733333333335</v>
      </c>
      <c r="I139" s="136">
        <f t="shared" si="11"/>
        <v>13199.408219178082</v>
      </c>
      <c r="J139" s="136">
        <v>0</v>
      </c>
      <c r="K139" s="136">
        <v>0</v>
      </c>
      <c r="L139" s="136">
        <f t="shared" si="14"/>
        <v>10599.1248</v>
      </c>
      <c r="M139" s="162">
        <f t="shared" si="12"/>
        <v>121492.48635251142</v>
      </c>
      <c r="N139" s="2"/>
      <c r="O139" s="2"/>
      <c r="P139" s="2"/>
    </row>
    <row r="140" spans="1:16" ht="15" thickBot="1">
      <c r="A140" s="142" t="s">
        <v>1031</v>
      </c>
      <c r="B140" s="143"/>
      <c r="C140" s="143"/>
      <c r="D140" s="144">
        <f>SUM(D9:D139)</f>
        <v>141</v>
      </c>
      <c r="E140" s="145">
        <f t="shared" ref="E140:M140" si="15">SUM(E8:E139)</f>
        <v>1019963.33</v>
      </c>
      <c r="F140" s="146">
        <f t="shared" si="15"/>
        <v>18445619.640000001</v>
      </c>
      <c r="G140" s="146">
        <f t="shared" si="15"/>
        <v>0</v>
      </c>
      <c r="H140" s="146">
        <f t="shared" si="15"/>
        <v>256189.16166666659</v>
      </c>
      <c r="I140" s="146">
        <f t="shared" si="15"/>
        <v>2526797.2109589027</v>
      </c>
      <c r="J140" s="146">
        <f t="shared" si="15"/>
        <v>0</v>
      </c>
      <c r="K140" s="146">
        <f t="shared" si="15"/>
        <v>0</v>
      </c>
      <c r="L140" s="146">
        <f t="shared" si="15"/>
        <v>2029018.1604000002</v>
      </c>
      <c r="M140" s="148">
        <f t="shared" si="15"/>
        <v>23257624.173025571</v>
      </c>
    </row>
    <row r="141" spans="1:16">
      <c r="L141" s="2"/>
      <c r="M141" s="1"/>
    </row>
    <row r="142" spans="1:16">
      <c r="D142" s="150"/>
      <c r="F142" s="2"/>
      <c r="M142" s="2"/>
    </row>
    <row r="143" spans="1:16">
      <c r="F143" s="2"/>
    </row>
    <row r="144" spans="1:16">
      <c r="F144" s="2"/>
    </row>
  </sheetData>
  <mergeCells count="16">
    <mergeCell ref="K5:K6"/>
    <mergeCell ref="A1:M1"/>
    <mergeCell ref="A2:M2"/>
    <mergeCell ref="A3:M3"/>
    <mergeCell ref="A4:A6"/>
    <mergeCell ref="B4:B6"/>
    <mergeCell ref="C4:C6"/>
    <mergeCell ref="D4:D6"/>
    <mergeCell ref="E4:F4"/>
    <mergeCell ref="L4:L6"/>
    <mergeCell ref="M4:M6"/>
    <mergeCell ref="E5:F5"/>
    <mergeCell ref="G5:G6"/>
    <mergeCell ref="H5:H6"/>
    <mergeCell ref="I5:I6"/>
    <mergeCell ref="J5:J6"/>
  </mergeCells>
  <pageMargins left="0.7" right="0.7" top="0.75" bottom="0.75" header="0.3" footer="0.3"/>
  <pageSetup paperSize="5" scale="9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ESTIMACION DE INGRESOS</vt:lpstr>
      <vt:lpstr>PRESUPUESTO DE EGRESOS</vt:lpstr>
      <vt:lpstr>PLANTILLA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gomez</dc:creator>
  <cp:lastModifiedBy>d</cp:lastModifiedBy>
  <cp:lastPrinted>2022-08-05T16:48:36Z</cp:lastPrinted>
  <dcterms:created xsi:type="dcterms:W3CDTF">2016-11-10T15:21:52Z</dcterms:created>
  <dcterms:modified xsi:type="dcterms:W3CDTF">2024-01-11T19:37:38Z</dcterms:modified>
</cp:coreProperties>
</file>