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244" yWindow="-12" windowWidth="8148" windowHeight="5676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6" i="1" l="1"/>
  <c r="I29" i="1"/>
  <c r="I28" i="1"/>
  <c r="I27" i="1"/>
  <c r="I26" i="1"/>
  <c r="I25" i="1"/>
  <c r="I20" i="1"/>
  <c r="I19" i="1"/>
  <c r="I17" i="1"/>
  <c r="I16" i="1" l="1"/>
  <c r="I15" i="1"/>
  <c r="I12" i="1"/>
  <c r="I11" i="1"/>
  <c r="I9" i="1"/>
  <c r="I7" i="1"/>
  <c r="I38" i="1" l="1"/>
  <c r="I37" i="1"/>
  <c r="I35" i="1"/>
  <c r="I34" i="1"/>
  <c r="I33" i="1"/>
  <c r="I32" i="1"/>
  <c r="I31" i="1"/>
  <c r="I30" i="1"/>
  <c r="I24" i="1"/>
  <c r="I23" i="1"/>
  <c r="I22" i="1"/>
  <c r="I21" i="1"/>
  <c r="I18" i="1"/>
</calcChain>
</file>

<file path=xl/sharedStrings.xml><?xml version="1.0" encoding="utf-8"?>
<sst xmlns="http://schemas.openxmlformats.org/spreadsheetml/2006/main" count="164" uniqueCount="93">
  <si>
    <t>Nombre</t>
  </si>
  <si>
    <t>Motivo</t>
  </si>
  <si>
    <t>Fecha</t>
  </si>
  <si>
    <t xml:space="preserve">Departamento </t>
  </si>
  <si>
    <t xml:space="preserve">Lugar </t>
  </si>
  <si>
    <t xml:space="preserve">Hora </t>
  </si>
  <si>
    <t xml:space="preserve">Tipo de Viatico </t>
  </si>
  <si>
    <t>Monto</t>
  </si>
  <si>
    <t>Gasolina por litro</t>
  </si>
  <si>
    <t>CULTURA Y TURISMO</t>
  </si>
  <si>
    <t>ALEJANDRO ILLAN DE LEON</t>
  </si>
  <si>
    <t>SECRETARIO GENERAL</t>
  </si>
  <si>
    <t>Diesel por litro</t>
  </si>
  <si>
    <t>AMECA</t>
  </si>
  <si>
    <t>RICARDO RAFAEL FREGOSO CORTES</t>
  </si>
  <si>
    <t>FRANCISCO ALEJANDRO SUAREZ MENDEZ</t>
  </si>
  <si>
    <t>GABRIEL RAMOS ANGUIANO</t>
  </si>
  <si>
    <t>FRANCISCO JAVIER BERNAL OCHOA</t>
  </si>
  <si>
    <t>CLARISSA LIZBETH CASTELLANOS RODRIGUEZ</t>
  </si>
  <si>
    <t>RODRIGO RIVAS RIVAS</t>
  </si>
  <si>
    <t xml:space="preserve">SAYDA ILLAN LARA </t>
  </si>
  <si>
    <t>R. IVONNE PARDO MORELOS</t>
  </si>
  <si>
    <t>CESAR ALEJANDRO HERNANDEZ BERNAL</t>
  </si>
  <si>
    <t>TRASLADO A LA COMISION ESTATAL DEL AGUA PARA GESTIONAR LA AMPLIACION Y REMODELACION DE LA PLANTA TRATADORA DE AGUAS RESIDUALES</t>
  </si>
  <si>
    <t>CITA AL SAT, CAMBIO DE REPRESENTANTE LEGAL</t>
  </si>
  <si>
    <t>TRASLADO A LA CIUDAD DE AMECA A UNA CONFERENCIA</t>
  </si>
  <si>
    <t>IR A GUADALAJARA A RECOGER UN CARGAMENTO DE JABON</t>
  </si>
  <si>
    <t xml:space="preserve">SALIR A LA CIUDAD DE GUADALAJARA </t>
  </si>
  <si>
    <t>ASISTIR A LAS COMUNIDADES DE MAZATA Y OCONAHUA, A FIN DE REPRESENTAR AL PRESIDENTE MUNICIPAL, EN LA ENTREGA DE PROGRAMAS DE APOYO SOCIAL DE ESTE AYUNTAMIENTO</t>
  </si>
  <si>
    <t>SALIR AL MUNICIPIO DE AMECA</t>
  </si>
  <si>
    <t>ENTREGA ESTATAL DE TITULOS DE PROPIEDAD DEL PROGRAMA DE REGULARIZACION, EN REPRESENTACION DEL PRESIDENTE MUNICIPAL</t>
  </si>
  <si>
    <t>TRANSPORTE ESCOLAR PARA LOS SELECTIVOS DE INFANTILES DE LA ESCUELA DE FUTBOL INFANTIL DEL MUNICIPIO (5TA EDICION DE LA AMDI CUP)</t>
  </si>
  <si>
    <t>TRANSPORTAR A LOS SELECTIVOS FUTBOL INFANTIL DE LA DELEGACION DE OCONAHUA AL TORNEO DEPORTIVO DE SELECCIONES</t>
  </si>
  <si>
    <t xml:space="preserve">ENTREGA DE OFICIO A LA DIRECCION DE LA REGION SANITARIA XI Y A LA ZONA MILITAR 32 BATALLON DE INFANTERIA, CITA CON LA COORDINADORA DE MAESTRIAS EN ESTUDIOS SOCIOTERRITORIALES UDG </t>
  </si>
  <si>
    <t>SESION DEL SEMINARIO: PROCESOS, REGLAS Y ACTORES QUE (DES) DIBUJAN LA CIUDAD, DE LA DIVISION DE ESTUDIOS ECONOMICOS Y SOCIALES</t>
  </si>
  <si>
    <t xml:space="preserve">COMISION DE ENTREGA DE DOCUMENTACION DE CARTILLAS DEL SERVICIO NACIONAL MILITAR </t>
  </si>
  <si>
    <t>APOYO A ESCUELA SECUNDARIA TECNICA 63 PARA "EL CONCURSO DE ATLETISMO"</t>
  </si>
  <si>
    <t>DEPORTES</t>
  </si>
  <si>
    <t xml:space="preserve">ECOLOGIA Y MEDIO AMBIENTE </t>
  </si>
  <si>
    <t>SINDICO</t>
  </si>
  <si>
    <t>EDUCACION</t>
  </si>
  <si>
    <t>UNIDAD DE PLANEACION</t>
  </si>
  <si>
    <t>DESARROLLO SOCIAL</t>
  </si>
  <si>
    <t xml:space="preserve">JEFATURA DE GABINETE </t>
  </si>
  <si>
    <t>DESARROLLO URBANO</t>
  </si>
  <si>
    <t>ZAPOPAN</t>
  </si>
  <si>
    <t>SAN MARCOS</t>
  </si>
  <si>
    <t>10 LITROS DE GASOLINA</t>
  </si>
  <si>
    <t>30 LITROS DE GASOLINA</t>
  </si>
  <si>
    <t>20 LITROS DE GASOLINA</t>
  </si>
  <si>
    <t>25 LITROS DE GASOLINA</t>
  </si>
  <si>
    <t>15 LITROS DE GASOLINA</t>
  </si>
  <si>
    <t>80 LITROS DE DIESEL</t>
  </si>
  <si>
    <t>70 LITROS DE DIESEL</t>
  </si>
  <si>
    <t>25 LITROS DE DIESEL</t>
  </si>
  <si>
    <t>35 LITROS DE GASOLINA</t>
  </si>
  <si>
    <t>EL ARENAL</t>
  </si>
  <si>
    <t>ASISTIR AL ENCUENTRO DE ARCHIVOS Y PATRIMONIO "LA GESTION DOCUMENTAL Y EL CUMPLIMIENTO DE LOS DERECHOS HUMANOS"</t>
  </si>
  <si>
    <t>GUADALAJARA</t>
  </si>
  <si>
    <t xml:space="preserve">ANTONIO SALAZAR ESPINOZA </t>
  </si>
  <si>
    <t xml:space="preserve">DILIGENCIAS A LAS OFICINAS DE LA DELEGACION DE OCONAHUA Y APOYO Y TRASLADO A LA ENCARGADA DE PREVENCION SOCIAL  </t>
  </si>
  <si>
    <t xml:space="preserve">CATASTRO </t>
  </si>
  <si>
    <t xml:space="preserve">OCONAHUA </t>
  </si>
  <si>
    <t>10 LITROS DE DIESEL</t>
  </si>
  <si>
    <t xml:space="preserve">RICARDO MARTIN FAJARDO GONZALEZ </t>
  </si>
  <si>
    <t xml:space="preserve">JURIDICO </t>
  </si>
  <si>
    <t>REUNION EN EL DESPACHO EXTERNO DE ESTE H. AYUNTAMIENTO PARA TRATAR ASUNTOS SOBRE LAS DEMANDAS LABORALES</t>
  </si>
  <si>
    <t xml:space="preserve">COMISION DE ENTREGA DE DOCUMENTACION FALTANTE DE CARTILLAS DEL SERVICIO NACIONAL MILITAR </t>
  </si>
  <si>
    <t>APOYO DE TRANSPORTE A LA PARROQUIA LA PURISIMA CONCEPCION</t>
  </si>
  <si>
    <t xml:space="preserve">AHUALULCO-ETZATLAN </t>
  </si>
  <si>
    <t>40 LITROS DE DIESEL</t>
  </si>
  <si>
    <t xml:space="preserve">APOLINAR ALVAREZ AGUILAR </t>
  </si>
  <si>
    <t>JUNTA DE TRABAJO, CON EL OBJETO DE TENER UNA MEJOR COORDINACIÓN EN LAS DIVERSAS ACTIVIDADES</t>
  </si>
  <si>
    <t xml:space="preserve">PROTECCION CIVIL </t>
  </si>
  <si>
    <t>APOYO DE TRANSPORTE A LA CORTE DE HONOR DAMAS GUADALUPANAS ETZATLAN</t>
  </si>
  <si>
    <t xml:space="preserve">AHUALULCO DE MERCADO  </t>
  </si>
  <si>
    <t xml:space="preserve">30 LITROS DE DIESEL </t>
  </si>
  <si>
    <t>TRANSPORTAR A LOS SELECTIVOS DE VOLEIBOL FEMENIL Y VARONIL AL CAMPEONATO ESTATAL EN REPRESENTACION DEL MUNICIPIO</t>
  </si>
  <si>
    <t>120 LITROS DE DIESEL</t>
  </si>
  <si>
    <t>PRESENTAR DENUNCIA EN LA FISCALIA ESPECIALIZADA EN COMBATE A LA CORRUPCION</t>
  </si>
  <si>
    <t>ANTONIO SALAZAR ESPINOZA</t>
  </si>
  <si>
    <t xml:space="preserve">SALIDA A LA CIUDAD DE GUADALAJARA PARA REVISION DE 3 AMPAROS Y NOTIFICACION </t>
  </si>
  <si>
    <t xml:space="preserve">ALFREDO BECERRA GONZALEZ </t>
  </si>
  <si>
    <t>CONSEJO DISTRITAL  PARA EL DESARROLLO RURAL SUSTENTABLE Y COMISION REGIONAL DE ECOLOGIA Y MEDIO AMBIENTE</t>
  </si>
  <si>
    <t>DESARROLLO RURAL</t>
  </si>
  <si>
    <t xml:space="preserve">TRANSPORTAR AL SELECTIVO DE SOFTBOL FEMENIL </t>
  </si>
  <si>
    <t>MAGDALENA</t>
  </si>
  <si>
    <t>TRANSPORTAR AL GRUPO BALLET DE LA MAESTRA SILVANA DEL MUNICIPIO DE TEQUILA, PARA PRESENTARSE EN LA VILLA SUB 20</t>
  </si>
  <si>
    <t xml:space="preserve">TEQUILA </t>
  </si>
  <si>
    <t xml:space="preserve">100 LITROS DE DIESEL </t>
  </si>
  <si>
    <t>REUNION DE COORDINACION DE UNIDADES MUNICIPALES Y PROTECCION CIVIL Y BOMBEROS DE LA REGION  (PLAN INVERNAL 2024)</t>
  </si>
  <si>
    <t>ACUDIR A LOS ENTRENAMIENTOS CON EL CLUB DEPORTIVO PACHUCA</t>
  </si>
  <si>
    <t>VIATICOS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</si>
</sst>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2" fillId="0" borderId="0" xfId="0" applyFont="1" applyAlignment="1">
      <alignment vertical="center" wrapText="1"/>
    </xf>
    <xf numFmtId="14" fontId="0" fillId="0" borderId="0" xfId="0" applyNumberFormat="1"/>
    <xf numFmtId="0" fontId="0" fillId="0" borderId="0" xfId="0" applyAlignment="1">
      <alignment horizontal="left"/>
    </xf>
    <xf numFmtId="44" fontId="0" fillId="0" borderId="0" xfId="1" applyFont="1"/>
    <xf numFmtId="44" fontId="0" fillId="0" borderId="0" xfId="1" applyFont="1" applyAlignment="1">
      <alignment vertical="center" wrapText="1"/>
    </xf>
    <xf numFmtId="18" fontId="0" fillId="0" borderId="0" xfId="0" applyNumberFormat="1" applyAlignment="1">
      <alignment vertical="center" wrapText="1"/>
    </xf>
    <xf numFmtId="20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vertical="center"/>
    </xf>
  </cellXfs>
  <cellStyles count="2">
    <cellStyle name="Moneda" xfId="1" builtinId="4"/>
    <cellStyle name="Normal" xfId="0" builtinId="0"/>
  </cellStyles>
  <dxfs count="18">
    <dxf>
      <numFmt numFmtId="0" formatCode="General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B5:B38" totalsRowShown="0" dataDxfId="17">
  <autoFilter ref="B5:B38"/>
  <tableColumns count="1">
    <tableColumn id="1" name="Fecha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C5:C38" totalsRowShown="0" dataDxfId="15">
  <autoFilter ref="C5:C38"/>
  <tableColumns count="1">
    <tableColumn id="1" name="Nombre" dataDxfId="14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D5:D38" totalsRowShown="0" dataDxfId="13">
  <autoFilter ref="D5:D38"/>
  <tableColumns count="1">
    <tableColumn id="1" name="Motivo" dataDxfId="12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E5:E38" totalsRowShown="0" dataDxfId="11">
  <autoFilter ref="E5:E38"/>
  <sortState ref="E6:E25">
    <sortCondition ref="E5:E25"/>
  </sortState>
  <tableColumns count="1">
    <tableColumn id="1" name="Departamento " dataDxfId="10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F5:F38" totalsRowShown="0" dataDxfId="9">
  <autoFilter ref="F5:F38"/>
  <tableColumns count="1">
    <tableColumn id="1" name="Lugar " dataDxfId="8"/>
  </tableColumns>
  <tableStyleInfo name="TableStyleLight20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G5:G38" totalsRowShown="0" dataDxfId="7">
  <autoFilter ref="G5:G38"/>
  <tableColumns count="1">
    <tableColumn id="1" name="Hora " dataDxfId="6"/>
  </tableColumns>
  <tableStyleInfo name="TableStyleLight17" showFirstColumn="0" showLastColumn="0" showRowStripes="1" showColumnStripes="0"/>
</table>
</file>

<file path=xl/tables/table7.xml><?xml version="1.0" encoding="utf-8"?>
<table xmlns="http://schemas.openxmlformats.org/spreadsheetml/2006/main" id="7" name="Tabla7" displayName="Tabla7" ref="H5:H38" totalsRowShown="0" dataDxfId="5">
  <autoFilter ref="H5:H38"/>
  <tableColumns count="1">
    <tableColumn id="1" name="Tipo de Viatico " dataDxfId="4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id="8" name="Tabla8" displayName="Tabla8" ref="I5:I38" totalsRowShown="0" dataDxfId="3" totalsRowDxfId="2" headerRowCellStyle="Moneda" dataCellStyle="Moneda">
  <autoFilter ref="I5:I38"/>
  <sortState ref="I6:J24">
    <sortCondition ref="J5:J24"/>
  </sortState>
  <tableColumns count="1">
    <tableColumn id="1" name="Monto" dataDxfId="1" totalsRowDxfId="0" dataCellStyle="Moneda">
      <calculatedColumnFormula>(25*K3)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41"/>
  <sheetViews>
    <sheetView tabSelected="1" topLeftCell="C1" workbookViewId="0">
      <selection activeCell="D5" sqref="D5"/>
    </sheetView>
  </sheetViews>
  <sheetFormatPr baseColWidth="10" defaultRowHeight="14.4" x14ac:dyDescent="0.3"/>
  <cols>
    <col min="1" max="1" width="1.44140625" customWidth="1"/>
    <col min="2" max="2" width="14" customWidth="1"/>
    <col min="3" max="3" width="31.44140625" customWidth="1"/>
    <col min="4" max="4" width="39.33203125" customWidth="1"/>
    <col min="5" max="5" width="17.6640625" customWidth="1"/>
    <col min="6" max="6" width="17.109375" customWidth="1"/>
    <col min="7" max="7" width="15.33203125" customWidth="1"/>
    <col min="8" max="8" width="17.33203125" customWidth="1"/>
    <col min="9" max="9" width="16.44140625" style="7" customWidth="1"/>
    <col min="10" max="10" width="16.88671875" customWidth="1"/>
  </cols>
  <sheetData>
    <row r="3" spans="2:11" x14ac:dyDescent="0.3">
      <c r="D3" s="13" t="s">
        <v>92</v>
      </c>
      <c r="E3" s="13"/>
      <c r="F3" s="13"/>
      <c r="G3" s="13"/>
    </row>
    <row r="4" spans="2:11" x14ac:dyDescent="0.3">
      <c r="D4" s="13"/>
      <c r="E4" s="13"/>
      <c r="F4" s="13"/>
      <c r="G4" s="13"/>
      <c r="J4" t="s">
        <v>8</v>
      </c>
      <c r="K4">
        <v>24.4</v>
      </c>
    </row>
    <row r="5" spans="2:11" x14ac:dyDescent="0.3">
      <c r="B5" t="s">
        <v>2</v>
      </c>
      <c r="C5" t="s">
        <v>0</v>
      </c>
      <c r="D5" t="s">
        <v>1</v>
      </c>
      <c r="E5" t="s">
        <v>3</v>
      </c>
      <c r="F5" t="s">
        <v>4</v>
      </c>
      <c r="G5" t="s">
        <v>5</v>
      </c>
      <c r="H5" t="s">
        <v>6</v>
      </c>
      <c r="I5" s="7" t="s">
        <v>7</v>
      </c>
      <c r="J5" t="s">
        <v>12</v>
      </c>
      <c r="K5">
        <v>25.69</v>
      </c>
    </row>
    <row r="6" spans="2:11" ht="93" customHeight="1" x14ac:dyDescent="0.3">
      <c r="B6" s="5">
        <v>45629</v>
      </c>
      <c r="C6" s="6" t="s">
        <v>10</v>
      </c>
      <c r="D6" s="11" t="s">
        <v>57</v>
      </c>
      <c r="E6" s="1" t="s">
        <v>11</v>
      </c>
      <c r="F6" s="1" t="s">
        <v>58</v>
      </c>
      <c r="G6" s="9">
        <v>0.41666666666666669</v>
      </c>
      <c r="H6" s="1" t="s">
        <v>49</v>
      </c>
      <c r="I6" s="8">
        <f>(20*K4)</f>
        <v>488</v>
      </c>
      <c r="J6" s="3"/>
    </row>
    <row r="7" spans="2:11" ht="94.8" customHeight="1" x14ac:dyDescent="0.3">
      <c r="B7" s="2">
        <v>45630</v>
      </c>
      <c r="C7" s="1" t="s">
        <v>59</v>
      </c>
      <c r="D7" s="1" t="s">
        <v>60</v>
      </c>
      <c r="E7" s="1" t="s">
        <v>61</v>
      </c>
      <c r="F7" s="1" t="s">
        <v>62</v>
      </c>
      <c r="G7" s="10">
        <v>0.41666666666666669</v>
      </c>
      <c r="H7" s="1" t="s">
        <v>63</v>
      </c>
      <c r="I7" s="8">
        <f>(10*K5)</f>
        <v>256.90000000000003</v>
      </c>
      <c r="J7" s="3"/>
    </row>
    <row r="8" spans="2:11" ht="57.6" hidden="1" x14ac:dyDescent="0.3">
      <c r="B8" s="2">
        <v>45601</v>
      </c>
      <c r="C8" s="1" t="s">
        <v>16</v>
      </c>
      <c r="D8" s="1" t="s">
        <v>23</v>
      </c>
      <c r="E8" s="1" t="s">
        <v>38</v>
      </c>
      <c r="F8" s="1"/>
      <c r="G8" s="1"/>
      <c r="H8" s="1"/>
      <c r="I8" s="8"/>
      <c r="J8" s="3"/>
    </row>
    <row r="9" spans="2:11" ht="43.2" x14ac:dyDescent="0.3">
      <c r="B9" s="2">
        <v>45630</v>
      </c>
      <c r="C9" s="4" t="s">
        <v>64</v>
      </c>
      <c r="D9" s="12" t="s">
        <v>66</v>
      </c>
      <c r="E9" s="1" t="s">
        <v>65</v>
      </c>
      <c r="F9" s="1" t="s">
        <v>58</v>
      </c>
      <c r="G9" s="10">
        <v>0.33333333333333331</v>
      </c>
      <c r="H9" s="1" t="s">
        <v>50</v>
      </c>
      <c r="I9" s="8">
        <f>(25*K4)</f>
        <v>610</v>
      </c>
      <c r="J9" s="3"/>
    </row>
    <row r="10" spans="2:11" ht="28.8" hidden="1" x14ac:dyDescent="0.3">
      <c r="B10" s="2">
        <v>45602</v>
      </c>
      <c r="C10" s="1" t="s">
        <v>17</v>
      </c>
      <c r="D10" s="1" t="s">
        <v>24</v>
      </c>
      <c r="E10" s="1" t="s">
        <v>39</v>
      </c>
      <c r="F10" s="1"/>
      <c r="G10" s="1"/>
      <c r="H10" s="1"/>
      <c r="I10" s="8"/>
      <c r="J10" s="3"/>
    </row>
    <row r="11" spans="2:11" ht="43.2" x14ac:dyDescent="0.3">
      <c r="B11" s="2">
        <v>45630</v>
      </c>
      <c r="C11" s="1" t="s">
        <v>17</v>
      </c>
      <c r="D11" s="12" t="s">
        <v>67</v>
      </c>
      <c r="E11" s="1" t="s">
        <v>39</v>
      </c>
      <c r="F11" s="1" t="s">
        <v>45</v>
      </c>
      <c r="G11" s="10">
        <v>0.41666666666666669</v>
      </c>
      <c r="H11" s="1" t="s">
        <v>48</v>
      </c>
      <c r="I11" s="8">
        <f>(30*K4)</f>
        <v>732</v>
      </c>
      <c r="J11" s="3"/>
    </row>
    <row r="12" spans="2:11" ht="28.8" x14ac:dyDescent="0.3">
      <c r="B12" s="2">
        <v>45632</v>
      </c>
      <c r="C12" s="1" t="s">
        <v>18</v>
      </c>
      <c r="D12" s="12" t="s">
        <v>68</v>
      </c>
      <c r="E12" s="1" t="s">
        <v>40</v>
      </c>
      <c r="F12" s="1" t="s">
        <v>69</v>
      </c>
      <c r="G12" s="10">
        <v>0.625</v>
      </c>
      <c r="H12" s="1" t="s">
        <v>70</v>
      </c>
      <c r="I12" s="8">
        <f>(40*K5)</f>
        <v>1027.6000000000001</v>
      </c>
      <c r="J12" s="3"/>
    </row>
    <row r="13" spans="2:11" ht="28.8" hidden="1" x14ac:dyDescent="0.3">
      <c r="B13" s="2">
        <v>45603</v>
      </c>
      <c r="C13" s="1" t="s">
        <v>19</v>
      </c>
      <c r="D13" s="1" t="s">
        <v>25</v>
      </c>
      <c r="E13" s="1" t="s">
        <v>41</v>
      </c>
      <c r="F13" s="1"/>
      <c r="G13" s="1"/>
      <c r="H13" s="1"/>
      <c r="I13" s="8"/>
      <c r="J13" s="3"/>
    </row>
    <row r="14" spans="2:11" ht="28.8" hidden="1" x14ac:dyDescent="0.3">
      <c r="B14" s="2">
        <v>45604</v>
      </c>
      <c r="C14" s="1" t="s">
        <v>20</v>
      </c>
      <c r="D14" s="1" t="s">
        <v>26</v>
      </c>
      <c r="E14" s="1" t="s">
        <v>42</v>
      </c>
      <c r="F14" s="1"/>
      <c r="G14" s="1"/>
      <c r="H14" s="1"/>
      <c r="I14" s="8"/>
      <c r="J14" s="3"/>
    </row>
    <row r="15" spans="2:11" ht="43.2" x14ac:dyDescent="0.3">
      <c r="B15" s="2">
        <v>45635</v>
      </c>
      <c r="C15" s="1" t="s">
        <v>71</v>
      </c>
      <c r="D15" s="12" t="s">
        <v>72</v>
      </c>
      <c r="E15" s="1" t="s">
        <v>73</v>
      </c>
      <c r="F15" s="1" t="s">
        <v>13</v>
      </c>
      <c r="G15" s="10">
        <v>0.41666666666666669</v>
      </c>
      <c r="H15" s="1" t="s">
        <v>51</v>
      </c>
      <c r="I15" s="8">
        <f>(15*K4)</f>
        <v>366</v>
      </c>
      <c r="J15" s="3"/>
    </row>
    <row r="16" spans="2:11" ht="28.8" x14ac:dyDescent="0.3">
      <c r="B16" s="2">
        <v>45636</v>
      </c>
      <c r="C16" s="1" t="s">
        <v>18</v>
      </c>
      <c r="D16" s="12" t="s">
        <v>74</v>
      </c>
      <c r="E16" s="1" t="s">
        <v>40</v>
      </c>
      <c r="F16" s="1" t="s">
        <v>75</v>
      </c>
      <c r="G16" s="10">
        <v>0.625</v>
      </c>
      <c r="H16" s="1" t="s">
        <v>76</v>
      </c>
      <c r="I16" s="8">
        <f>(30*K5)</f>
        <v>770.7</v>
      </c>
      <c r="J16" s="3"/>
    </row>
    <row r="17" spans="2:10" ht="57.6" x14ac:dyDescent="0.3">
      <c r="B17" s="2">
        <v>45636</v>
      </c>
      <c r="C17" s="1" t="s">
        <v>14</v>
      </c>
      <c r="D17" s="12" t="s">
        <v>77</v>
      </c>
      <c r="E17" s="1" t="s">
        <v>37</v>
      </c>
      <c r="F17" s="1" t="s">
        <v>58</v>
      </c>
      <c r="G17" s="10">
        <v>0.5</v>
      </c>
      <c r="H17" s="1" t="s">
        <v>78</v>
      </c>
      <c r="I17" s="8">
        <f>(120*K5)</f>
        <v>3082.8</v>
      </c>
      <c r="J17" s="3"/>
    </row>
    <row r="18" spans="2:10" ht="28.8" hidden="1" x14ac:dyDescent="0.3">
      <c r="B18" s="2">
        <v>45609</v>
      </c>
      <c r="C18" s="1" t="s">
        <v>22</v>
      </c>
      <c r="D18" s="1" t="s">
        <v>27</v>
      </c>
      <c r="E18" s="1" t="s">
        <v>44</v>
      </c>
      <c r="F18" s="1"/>
      <c r="G18" s="1"/>
      <c r="H18" s="1" t="s">
        <v>49</v>
      </c>
      <c r="I18" s="8">
        <f>(20*K4)</f>
        <v>488</v>
      </c>
      <c r="J18" s="3"/>
    </row>
    <row r="19" spans="2:10" ht="57.6" x14ac:dyDescent="0.3">
      <c r="B19" s="2">
        <v>45636</v>
      </c>
      <c r="C19" s="1" t="s">
        <v>14</v>
      </c>
      <c r="D19" s="12" t="s">
        <v>77</v>
      </c>
      <c r="E19" s="1" t="s">
        <v>37</v>
      </c>
      <c r="F19" s="1" t="s">
        <v>58</v>
      </c>
      <c r="G19" s="10">
        <v>0.5</v>
      </c>
      <c r="H19" s="1" t="s">
        <v>78</v>
      </c>
      <c r="I19" s="8">
        <f>(120*K5)</f>
        <v>3082.8</v>
      </c>
      <c r="J19" s="3"/>
    </row>
    <row r="20" spans="2:10" ht="43.2" x14ac:dyDescent="0.3">
      <c r="B20" s="2">
        <v>45636</v>
      </c>
      <c r="C20" s="1" t="s">
        <v>64</v>
      </c>
      <c r="D20" s="12" t="s">
        <v>79</v>
      </c>
      <c r="E20" s="1" t="s">
        <v>65</v>
      </c>
      <c r="F20" s="1" t="s">
        <v>58</v>
      </c>
      <c r="G20" s="10">
        <v>0.33333333333333331</v>
      </c>
      <c r="H20" s="1" t="s">
        <v>50</v>
      </c>
      <c r="I20" s="8">
        <f>(25*K4)</f>
        <v>610</v>
      </c>
      <c r="J20" s="3"/>
    </row>
    <row r="21" spans="2:10" ht="28.8" x14ac:dyDescent="0.3">
      <c r="B21" s="15">
        <v>45637</v>
      </c>
      <c r="C21" s="14" t="s">
        <v>80</v>
      </c>
      <c r="D21" s="12" t="s">
        <v>81</v>
      </c>
      <c r="E21" s="1" t="s">
        <v>61</v>
      </c>
      <c r="F21" s="1" t="s">
        <v>58</v>
      </c>
      <c r="G21" s="10">
        <v>0.41666666666666669</v>
      </c>
      <c r="H21" s="1" t="s">
        <v>50</v>
      </c>
      <c r="I21" s="8">
        <f>(25*K4)</f>
        <v>610</v>
      </c>
      <c r="J21" s="3"/>
    </row>
    <row r="22" spans="2:10" ht="43.2" x14ac:dyDescent="0.3">
      <c r="B22" s="5">
        <v>45639</v>
      </c>
      <c r="C22" s="1" t="s">
        <v>82</v>
      </c>
      <c r="D22" s="12" t="s">
        <v>83</v>
      </c>
      <c r="E22" s="1" t="s">
        <v>84</v>
      </c>
      <c r="F22" s="1" t="s">
        <v>46</v>
      </c>
      <c r="G22" s="10">
        <v>0.41666666666666669</v>
      </c>
      <c r="H22" s="1" t="s">
        <v>47</v>
      </c>
      <c r="I22" s="8">
        <f>(10*K4)</f>
        <v>244</v>
      </c>
      <c r="J22" s="3"/>
    </row>
    <row r="23" spans="2:10" ht="72" hidden="1" x14ac:dyDescent="0.3">
      <c r="B23" s="5">
        <v>45611</v>
      </c>
      <c r="C23" s="1" t="s">
        <v>10</v>
      </c>
      <c r="D23" s="1" t="s">
        <v>28</v>
      </c>
      <c r="E23" s="1" t="s">
        <v>11</v>
      </c>
      <c r="F23" s="1"/>
      <c r="G23" s="1"/>
      <c r="H23" s="1" t="s">
        <v>51</v>
      </c>
      <c r="I23" s="8">
        <f>(15*K4)</f>
        <v>366</v>
      </c>
      <c r="J23" s="3"/>
    </row>
    <row r="24" spans="2:10" ht="28.8" hidden="1" x14ac:dyDescent="0.3">
      <c r="B24" s="5">
        <v>45617</v>
      </c>
      <c r="C24" s="1" t="s">
        <v>22</v>
      </c>
      <c r="D24" s="1" t="s">
        <v>29</v>
      </c>
      <c r="E24" s="1" t="s">
        <v>44</v>
      </c>
      <c r="F24" s="1"/>
      <c r="G24" s="10"/>
      <c r="H24" s="1" t="s">
        <v>49</v>
      </c>
      <c r="I24" s="8">
        <f>(20*K4)</f>
        <v>488</v>
      </c>
      <c r="J24" s="3"/>
    </row>
    <row r="25" spans="2:10" ht="28.8" x14ac:dyDescent="0.3">
      <c r="B25" s="5">
        <v>45639</v>
      </c>
      <c r="C25" s="1" t="s">
        <v>14</v>
      </c>
      <c r="D25" s="12" t="s">
        <v>85</v>
      </c>
      <c r="E25" s="1" t="s">
        <v>37</v>
      </c>
      <c r="F25" s="1" t="s">
        <v>86</v>
      </c>
      <c r="G25" s="10">
        <v>0.625</v>
      </c>
      <c r="H25" s="1" t="s">
        <v>70</v>
      </c>
      <c r="I25" s="8">
        <f>(40*K5)</f>
        <v>1027.6000000000001</v>
      </c>
    </row>
    <row r="26" spans="2:10" ht="57.6" x14ac:dyDescent="0.3">
      <c r="B26" s="5">
        <v>45643</v>
      </c>
      <c r="C26" s="6" t="s">
        <v>15</v>
      </c>
      <c r="D26" s="12" t="s">
        <v>87</v>
      </c>
      <c r="E26" s="1" t="s">
        <v>9</v>
      </c>
      <c r="F26" s="1" t="s">
        <v>88</v>
      </c>
      <c r="G26" s="10">
        <v>0.60416666666666663</v>
      </c>
      <c r="H26" s="1" t="s">
        <v>89</v>
      </c>
      <c r="I26" s="8">
        <f>(100*K5)</f>
        <v>2569</v>
      </c>
    </row>
    <row r="27" spans="2:10" ht="57.6" x14ac:dyDescent="0.3">
      <c r="B27" s="5">
        <v>45645</v>
      </c>
      <c r="C27" s="6" t="s">
        <v>71</v>
      </c>
      <c r="D27" s="12" t="s">
        <v>90</v>
      </c>
      <c r="E27" s="1" t="s">
        <v>73</v>
      </c>
      <c r="F27" s="1" t="s">
        <v>58</v>
      </c>
      <c r="G27" s="10">
        <v>0.375</v>
      </c>
      <c r="H27" s="1" t="s">
        <v>50</v>
      </c>
      <c r="I27" s="8">
        <f>(25*K4)</f>
        <v>610</v>
      </c>
    </row>
    <row r="28" spans="2:10" ht="28.8" x14ac:dyDescent="0.3">
      <c r="B28" s="5">
        <v>45657</v>
      </c>
      <c r="C28" s="6" t="s">
        <v>14</v>
      </c>
      <c r="D28" s="12" t="s">
        <v>91</v>
      </c>
      <c r="E28" s="1" t="s">
        <v>37</v>
      </c>
      <c r="F28" s="1" t="s">
        <v>58</v>
      </c>
      <c r="G28" s="10">
        <v>0.375</v>
      </c>
      <c r="H28" s="1" t="s">
        <v>50</v>
      </c>
      <c r="I28" s="8">
        <f>(25*K4)</f>
        <v>610</v>
      </c>
    </row>
    <row r="29" spans="2:10" ht="28.8" x14ac:dyDescent="0.3">
      <c r="B29" s="5">
        <v>45657</v>
      </c>
      <c r="C29" s="6" t="s">
        <v>14</v>
      </c>
      <c r="D29" s="12" t="s">
        <v>91</v>
      </c>
      <c r="E29" s="1" t="s">
        <v>37</v>
      </c>
      <c r="F29" s="1" t="s">
        <v>58</v>
      </c>
      <c r="G29" s="10">
        <v>0.375</v>
      </c>
      <c r="H29" s="1" t="s">
        <v>50</v>
      </c>
      <c r="I29" s="8">
        <f>(25*K4)</f>
        <v>610</v>
      </c>
    </row>
    <row r="30" spans="2:10" ht="57.6" hidden="1" x14ac:dyDescent="0.3">
      <c r="B30" s="5">
        <v>45623</v>
      </c>
      <c r="C30" s="6" t="s">
        <v>10</v>
      </c>
      <c r="D30" s="1" t="s">
        <v>30</v>
      </c>
      <c r="E30" s="1" t="s">
        <v>11</v>
      </c>
      <c r="F30" s="1" t="s">
        <v>56</v>
      </c>
      <c r="G30" s="10">
        <v>0.41666666666666669</v>
      </c>
      <c r="H30" s="1" t="s">
        <v>49</v>
      </c>
      <c r="I30" s="8">
        <f>(20*K4)</f>
        <v>488</v>
      </c>
    </row>
    <row r="31" spans="2:10" ht="57.6" hidden="1" x14ac:dyDescent="0.3">
      <c r="B31" s="5">
        <v>45623</v>
      </c>
      <c r="C31" s="6" t="s">
        <v>14</v>
      </c>
      <c r="D31" s="1" t="s">
        <v>31</v>
      </c>
      <c r="E31" s="1" t="s">
        <v>37</v>
      </c>
      <c r="F31" s="1" t="s">
        <v>45</v>
      </c>
      <c r="G31" s="10">
        <v>0.29166666666666669</v>
      </c>
      <c r="H31" s="1" t="s">
        <v>52</v>
      </c>
      <c r="I31" s="8">
        <f>(80*K5)</f>
        <v>2055.2000000000003</v>
      </c>
    </row>
    <row r="32" spans="2:10" ht="57.6" hidden="1" x14ac:dyDescent="0.3">
      <c r="B32" s="5">
        <v>45623</v>
      </c>
      <c r="C32" s="6" t="s">
        <v>14</v>
      </c>
      <c r="D32" s="1" t="s">
        <v>31</v>
      </c>
      <c r="E32" s="1" t="s">
        <v>37</v>
      </c>
      <c r="F32" s="1" t="s">
        <v>45</v>
      </c>
      <c r="G32" s="10">
        <v>0.29166666666666669</v>
      </c>
      <c r="H32" s="1" t="s">
        <v>53</v>
      </c>
      <c r="I32" s="8">
        <f>(70*K5)</f>
        <v>1798.3000000000002</v>
      </c>
    </row>
    <row r="33" spans="2:9" ht="57.6" hidden="1" x14ac:dyDescent="0.3">
      <c r="B33" s="5">
        <v>45623</v>
      </c>
      <c r="C33" s="6" t="s">
        <v>14</v>
      </c>
      <c r="D33" s="1" t="s">
        <v>31</v>
      </c>
      <c r="E33" s="1" t="s">
        <v>37</v>
      </c>
      <c r="F33" s="1" t="s">
        <v>45</v>
      </c>
      <c r="G33" s="10">
        <v>0.29166666666666669</v>
      </c>
      <c r="H33" s="1" t="s">
        <v>53</v>
      </c>
      <c r="I33" s="8">
        <f>(70*K5)</f>
        <v>1798.3000000000002</v>
      </c>
    </row>
    <row r="34" spans="2:9" ht="43.2" hidden="1" x14ac:dyDescent="0.3">
      <c r="B34" s="5">
        <v>45623</v>
      </c>
      <c r="C34" s="6" t="s">
        <v>14</v>
      </c>
      <c r="D34" s="1" t="s">
        <v>32</v>
      </c>
      <c r="E34" s="1" t="s">
        <v>37</v>
      </c>
      <c r="F34" s="1" t="s">
        <v>46</v>
      </c>
      <c r="G34" s="10">
        <v>0.33333333333333331</v>
      </c>
      <c r="H34" s="1" t="s">
        <v>54</v>
      </c>
      <c r="I34" s="8">
        <f>(25*K5)</f>
        <v>642.25</v>
      </c>
    </row>
    <row r="35" spans="2:9" ht="72" hidden="1" x14ac:dyDescent="0.3">
      <c r="B35" s="5">
        <v>45623</v>
      </c>
      <c r="C35" s="6" t="s">
        <v>21</v>
      </c>
      <c r="D35" s="1" t="s">
        <v>33</v>
      </c>
      <c r="E35" s="1" t="s">
        <v>43</v>
      </c>
      <c r="F35" s="1" t="s">
        <v>13</v>
      </c>
      <c r="G35" s="10">
        <v>0.41666666666666669</v>
      </c>
      <c r="H35" s="1" t="s">
        <v>55</v>
      </c>
      <c r="I35" s="8">
        <f>(35*K4)</f>
        <v>854</v>
      </c>
    </row>
    <row r="36" spans="2:9" ht="57.6" hidden="1" x14ac:dyDescent="0.3">
      <c r="B36" s="5">
        <v>45624</v>
      </c>
      <c r="C36" s="6" t="s">
        <v>22</v>
      </c>
      <c r="D36" s="1" t="s">
        <v>34</v>
      </c>
      <c r="E36" s="1" t="s">
        <v>44</v>
      </c>
      <c r="F36" s="1" t="s">
        <v>13</v>
      </c>
      <c r="G36" s="10">
        <v>0.41666666666666669</v>
      </c>
      <c r="H36" s="1"/>
      <c r="I36" s="8"/>
    </row>
    <row r="37" spans="2:9" ht="43.2" hidden="1" x14ac:dyDescent="0.3">
      <c r="B37" s="5">
        <v>45624</v>
      </c>
      <c r="C37" s="6" t="s">
        <v>17</v>
      </c>
      <c r="D37" s="1" t="s">
        <v>35</v>
      </c>
      <c r="E37" s="1" t="s">
        <v>39</v>
      </c>
      <c r="F37" s="1" t="s">
        <v>45</v>
      </c>
      <c r="G37" s="10">
        <v>0.41666666666666669</v>
      </c>
      <c r="H37" s="1" t="s">
        <v>49</v>
      </c>
      <c r="I37" s="8">
        <f>(20*K4)</f>
        <v>488</v>
      </c>
    </row>
    <row r="38" spans="2:9" ht="28.8" hidden="1" x14ac:dyDescent="0.3">
      <c r="B38" s="5">
        <v>45625</v>
      </c>
      <c r="C38" s="6" t="s">
        <v>18</v>
      </c>
      <c r="D38" s="1" t="s">
        <v>36</v>
      </c>
      <c r="E38" s="1" t="s">
        <v>40</v>
      </c>
      <c r="F38" s="1" t="s">
        <v>13</v>
      </c>
      <c r="G38" s="9">
        <v>0.29166666666666669</v>
      </c>
      <c r="H38" s="1" t="s">
        <v>52</v>
      </c>
      <c r="I38" s="8">
        <f>(80*K5)</f>
        <v>2055.2000000000003</v>
      </c>
    </row>
    <row r="39" spans="2:9" x14ac:dyDescent="0.3">
      <c r="B39" s="1"/>
      <c r="C39" s="1"/>
    </row>
    <row r="40" spans="2:9" x14ac:dyDescent="0.3">
      <c r="B40" s="1"/>
      <c r="C40" s="1"/>
    </row>
    <row r="41" spans="2:9" x14ac:dyDescent="0.3">
      <c r="B41" s="1"/>
      <c r="C41" s="1"/>
    </row>
  </sheetData>
  <mergeCells count="1">
    <mergeCell ref="D3:G4"/>
  </mergeCells>
  <pageMargins left="0.7" right="0.7" top="0.75" bottom="0.75" header="0.3" footer="0.3"/>
  <pageSetup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Tesoreria03</dc:creator>
  <cp:lastModifiedBy>Tesoreria03</cp:lastModifiedBy>
  <dcterms:created xsi:type="dcterms:W3CDTF">2019-05-17T14:33:23Z</dcterms:created>
  <dcterms:modified xsi:type="dcterms:W3CDTF">2025-01-09T15:30:10Z</dcterms:modified>
</cp:coreProperties>
</file>