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NT 2024-2027\2025\JULIO\INCISO S\"/>
    </mc:Choice>
  </mc:AlternateContent>
  <bookViews>
    <workbookView xWindow="0" yWindow="0" windowWidth="20490" windowHeight="705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H31" i="1" l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2" i="1"/>
  <c r="H11" i="1"/>
  <c r="H10" i="1"/>
  <c r="H9" i="1"/>
  <c r="H8" i="1"/>
  <c r="H7" i="1"/>
  <c r="H6" i="1"/>
  <c r="H13" i="1"/>
</calcChain>
</file>

<file path=xl/sharedStrings.xml><?xml version="1.0" encoding="utf-8"?>
<sst xmlns="http://schemas.openxmlformats.org/spreadsheetml/2006/main" count="142" uniqueCount="69">
  <si>
    <t>Nombre</t>
  </si>
  <si>
    <t>Motivo</t>
  </si>
  <si>
    <t>Fecha</t>
  </si>
  <si>
    <t xml:space="preserve">Departamento </t>
  </si>
  <si>
    <t xml:space="preserve">Lugar </t>
  </si>
  <si>
    <t xml:space="preserve">Hora </t>
  </si>
  <si>
    <t xml:space="preserve">Tipo de Viatico </t>
  </si>
  <si>
    <t>Monto</t>
  </si>
  <si>
    <t>Gasolina por litro</t>
  </si>
  <si>
    <t>Diesel por litro</t>
  </si>
  <si>
    <t>AMECA</t>
  </si>
  <si>
    <t>RICARDO RAFAEL FREGOSO CORTES</t>
  </si>
  <si>
    <t>DEPORTES</t>
  </si>
  <si>
    <t xml:space="preserve">ECOLOGIA Y MEDIO AMBIENTE </t>
  </si>
  <si>
    <t>30 LITROS DE GASOLINA</t>
  </si>
  <si>
    <t>20 LITROS DE GASOLINA</t>
  </si>
  <si>
    <t>25 LITROS DE GASOLINA</t>
  </si>
  <si>
    <t>15 LITROS DE GASOLINA</t>
  </si>
  <si>
    <t>GUADALAJARA</t>
  </si>
  <si>
    <t>RICARDO MARTIN FAJARDO GONZALEZ</t>
  </si>
  <si>
    <t>JURIDICO</t>
  </si>
  <si>
    <t>TALA</t>
  </si>
  <si>
    <t>GABRIEL RAMOS ANGUIANO</t>
  </si>
  <si>
    <t>CESAR ALEJANDRO HERNANDEZ BERNAL</t>
  </si>
  <si>
    <t>DESARROLLO URBANO</t>
  </si>
  <si>
    <t>ANTONIO SALAZAR ESPINOZA</t>
  </si>
  <si>
    <t>CATASTRO</t>
  </si>
  <si>
    <t>50 LITROS DE DIESEL</t>
  </si>
  <si>
    <t>ESTANCIA DE LOS LOPEZ</t>
  </si>
  <si>
    <t>6TA EDICION COPA JALISCO</t>
  </si>
  <si>
    <t>10 LITROS DE GASOLINA</t>
  </si>
  <si>
    <t>ALEJANDRO ILLAN DE LEON</t>
  </si>
  <si>
    <t>SECRETARIO GENERAL</t>
  </si>
  <si>
    <t xml:space="preserve">TORNEO COPA JALISCO </t>
  </si>
  <si>
    <t>FRANCISCO JAVIER BERNAL OCHOA</t>
  </si>
  <si>
    <t>FATIMA FREGOSO VARGAS</t>
  </si>
  <si>
    <t>OCTAVIO AGUAYO GODINA</t>
  </si>
  <si>
    <t>ALFREDO BECERRA GONZALEZ</t>
  </si>
  <si>
    <t>SINDICO</t>
  </si>
  <si>
    <t xml:space="preserve">SINDICO </t>
  </si>
  <si>
    <t>EDUCACION</t>
  </si>
  <si>
    <t>CONTRALORIA</t>
  </si>
  <si>
    <t>DESARROLLO RURAL</t>
  </si>
  <si>
    <t xml:space="preserve"> SALIDA AL CONSEJO ESTATAL PARA EL FOMENTO DEPORTIVO (CODE)</t>
  </si>
  <si>
    <t>CANCELACION DE MOVIMIENTO CATASTRAL</t>
  </si>
  <si>
    <t>SALIDA A GUADALAJARA</t>
  </si>
  <si>
    <t xml:space="preserve">ASISTIR A DONACION DE ARBOLES </t>
  </si>
  <si>
    <t xml:space="preserve">SALIDA AL SIOP </t>
  </si>
  <si>
    <t>CONCURSO DE AJEDREZ</t>
  </si>
  <si>
    <t xml:space="preserve"> TORNEO COPA JALISCO</t>
  </si>
  <si>
    <t>CONGRESO DEL ESTADO</t>
  </si>
  <si>
    <t>SALIDA  A GUADALAJARA</t>
  </si>
  <si>
    <t>REUNION COPA JALISCO INFANTIL</t>
  </si>
  <si>
    <t>ARENA ASTROS</t>
  </si>
  <si>
    <t>PROCESO DE INSACULACION Y FUNCIONAMIENTO DE LA COMISION DE CONTREALORES MUNICIPIO-ESTADO</t>
  </si>
  <si>
    <t>EVENTO EN REPRESENTACION DEL PRESIDENTE</t>
  </si>
  <si>
    <t>SALIDA INSTITUTO NACIONAL PARA LA EDUCACION DE LOS ADULTOS</t>
  </si>
  <si>
    <t>REUNION DE CONSEJO DISTRITAL PARA EL DESARROLLO SUSTENTABLE  DE LA REGION VALLES</t>
  </si>
  <si>
    <t>OFICINAS DE CATASTRO DEL ESTADO</t>
  </si>
  <si>
    <t>SALIDA AL REGISTRO PUBLICO DE LA PROPIEDAD</t>
  </si>
  <si>
    <t>AHUALULCO</t>
  </si>
  <si>
    <t xml:space="preserve">OCONAHUA Y SAN RAFAEL </t>
  </si>
  <si>
    <t xml:space="preserve">TALA </t>
  </si>
  <si>
    <t>SAN JUANITO DE ESCOBEDO</t>
  </si>
  <si>
    <t>9:000</t>
  </si>
  <si>
    <t>35 LITROS DE GASOLINA</t>
  </si>
  <si>
    <t>80 LITROS DE DIESEL</t>
  </si>
  <si>
    <t>40 LITROS DE DIESEL</t>
  </si>
  <si>
    <t>VIATICOS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</si>
</sst>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vertical="center" wrapText="1"/>
    </xf>
    <xf numFmtId="14" fontId="0" fillId="0" borderId="0" xfId="0" applyNumberFormat="1"/>
    <xf numFmtId="0" fontId="0" fillId="0" borderId="0" xfId="0" applyAlignment="1">
      <alignment horizontal="left"/>
    </xf>
    <xf numFmtId="44" fontId="0" fillId="0" borderId="0" xfId="1" applyFont="1"/>
    <xf numFmtId="44" fontId="0" fillId="0" borderId="0" xfId="1" applyFont="1" applyAlignment="1">
      <alignment vertical="center" wrapText="1"/>
    </xf>
    <xf numFmtId="18" fontId="0" fillId="0" borderId="0" xfId="0" applyNumberFormat="1" applyAlignment="1">
      <alignment vertical="center" wrapText="1"/>
    </xf>
    <xf numFmtId="20" fontId="0" fillId="0" borderId="0" xfId="0" applyNumberFormat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20" fontId="0" fillId="0" borderId="0" xfId="0" applyNumberFormat="1" applyFill="1" applyBorder="1" applyAlignment="1">
      <alignment horizontal="center"/>
    </xf>
    <xf numFmtId="20" fontId="0" fillId="0" borderId="0" xfId="0" applyNumberFormat="1" applyAlignment="1">
      <alignment horizontal="center"/>
    </xf>
    <xf numFmtId="20" fontId="0" fillId="0" borderId="0" xfId="0" applyNumberFormat="1" applyFill="1" applyAlignment="1">
      <alignment horizontal="center"/>
    </xf>
  </cellXfs>
  <cellStyles count="2">
    <cellStyle name="Moneda" xfId="1" builtinId="4"/>
    <cellStyle name="Normal" xfId="0" builtinId="0"/>
  </cellStyles>
  <dxfs count="18">
    <dxf>
      <numFmt numFmtId="34" formatCode="_-&quot;$&quot;* #,##0.00_-;\-&quot;$&quot;* #,##0.00_-;_-&quot;$&quot;* &quot;-&quot;??_-;_-@_-"/>
      <alignment horizontal="general" vertical="center" textRotation="0" wrapText="1" indent="0" justifyLastLine="0" shrinkToFit="0" readingOrder="0"/>
    </dxf>
    <dxf>
      <numFmt numFmtId="0" formatCode="General"/>
      <alignment horizontal="general" vertical="center" textRotation="0" wrapText="1" indent="0" justifyLastLine="0" shrinkToFit="0" readingOrder="0"/>
    </dxf>
    <dxf>
      <numFmt numFmtId="0" formatCode="General"/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1" displayName="Tabla1" ref="A5:A37" totalsRowShown="0" dataDxfId="17">
  <autoFilter ref="A5:A37"/>
  <tableColumns count="1">
    <tableColumn id="1" name="Fecha" dataDxfId="1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a2" displayName="Tabla2" ref="B5:B38" totalsRowShown="0" dataDxfId="15">
  <autoFilter ref="B5:B38"/>
  <tableColumns count="1">
    <tableColumn id="1" name="Nombre" dataDxfId="14"/>
  </tableColumns>
  <tableStyleInfo name="TableStyleLight21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5:C38" totalsRowShown="0" dataDxfId="13">
  <autoFilter ref="C5:C38"/>
  <tableColumns count="1">
    <tableColumn id="1" name="Motivo" dataDxfId="12"/>
  </tableColumns>
  <tableStyleInfo name="TableStyleLight19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D5:D38" totalsRowShown="0" dataDxfId="11">
  <autoFilter ref="D5:D38"/>
  <sortState ref="D6:D25">
    <sortCondition ref="D5:D25"/>
  </sortState>
  <tableColumns count="1">
    <tableColumn id="1" name="Departamento " dataDxfId="10"/>
  </tableColumns>
  <tableStyleInfo name="TableStyleLight18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E5:E38" totalsRowShown="0" dataDxfId="9">
  <autoFilter ref="E5:E38"/>
  <tableColumns count="1">
    <tableColumn id="1" name="Lugar " dataDxfId="8"/>
  </tableColumns>
  <tableStyleInfo name="TableStyleLight20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F5:F38" totalsRowShown="0" dataDxfId="7">
  <autoFilter ref="F5:F38"/>
  <tableColumns count="1">
    <tableColumn id="1" name="Hora " dataDxfId="6"/>
  </tableColumns>
  <tableStyleInfo name="TableStyleLight17" showFirstColumn="0" showLastColumn="0" showRowStripes="1" showColumnStripes="0"/>
</table>
</file>

<file path=xl/tables/table7.xml><?xml version="1.0" encoding="utf-8"?>
<table xmlns="http://schemas.openxmlformats.org/spreadsheetml/2006/main" id="7" name="Tabla7" displayName="Tabla7" ref="G5:G38" totalsRowShown="0" dataDxfId="5">
  <autoFilter ref="G5:G38"/>
  <tableColumns count="1">
    <tableColumn id="1" name="Tipo de Viatico " dataDxfId="4"/>
  </tableColumns>
  <tableStyleInfo name="TableStyleLight15" showFirstColumn="0" showLastColumn="0" showRowStripes="1" showColumnStripes="0"/>
</table>
</file>

<file path=xl/tables/table8.xml><?xml version="1.0" encoding="utf-8"?>
<table xmlns="http://schemas.openxmlformats.org/spreadsheetml/2006/main" id="8" name="Tabla8" displayName="Tabla8" ref="H5:H38" totalsRowShown="0" dataDxfId="3" totalsRowDxfId="2" headerRowCellStyle="Moneda" dataCellStyle="Moneda">
  <autoFilter ref="H5:H38"/>
  <sortState ref="H6:I24">
    <sortCondition ref="I5:I24"/>
  </sortState>
  <tableColumns count="1">
    <tableColumn id="1" name="Monto" dataDxfId="0" totalsRowDxfId="1" dataCellStyle="Moneda">
      <calculatedColumnFormula>(15*J4)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41"/>
  <sheetViews>
    <sheetView tabSelected="1" zoomScale="90" zoomScaleNormal="90" workbookViewId="0">
      <selection activeCell="C3" sqref="C3:F4"/>
    </sheetView>
  </sheetViews>
  <sheetFormatPr baseColWidth="10" defaultRowHeight="15" x14ac:dyDescent="0.25"/>
  <cols>
    <col min="1" max="1" width="14" customWidth="1"/>
    <col min="2" max="2" width="31.42578125" customWidth="1"/>
    <col min="3" max="3" width="39.28515625" customWidth="1"/>
    <col min="4" max="4" width="17.7109375" customWidth="1"/>
    <col min="5" max="5" width="17.140625" customWidth="1"/>
    <col min="6" max="6" width="15.28515625" customWidth="1"/>
    <col min="7" max="7" width="17.28515625" customWidth="1"/>
    <col min="8" max="8" width="16.42578125" style="4" customWidth="1"/>
    <col min="9" max="9" width="16.85546875" customWidth="1"/>
  </cols>
  <sheetData>
    <row r="3" spans="1:10" x14ac:dyDescent="0.25">
      <c r="C3" s="10" t="s">
        <v>68</v>
      </c>
      <c r="D3" s="10"/>
      <c r="E3" s="10"/>
      <c r="F3" s="10"/>
    </row>
    <row r="4" spans="1:10" x14ac:dyDescent="0.25">
      <c r="C4" s="10"/>
      <c r="D4" s="10"/>
      <c r="E4" s="10"/>
      <c r="F4" s="10"/>
      <c r="I4" t="s">
        <v>8</v>
      </c>
      <c r="J4">
        <v>23.98</v>
      </c>
    </row>
    <row r="5" spans="1:10" x14ac:dyDescent="0.25">
      <c r="A5" t="s">
        <v>2</v>
      </c>
      <c r="B5" t="s">
        <v>0</v>
      </c>
      <c r="C5" t="s">
        <v>1</v>
      </c>
      <c r="D5" t="s">
        <v>3</v>
      </c>
      <c r="E5" t="s">
        <v>4</v>
      </c>
      <c r="F5" t="s">
        <v>5</v>
      </c>
      <c r="G5" t="s">
        <v>6</v>
      </c>
      <c r="H5" s="4" t="s">
        <v>7</v>
      </c>
      <c r="I5" t="s">
        <v>9</v>
      </c>
      <c r="J5">
        <v>25.95</v>
      </c>
    </row>
    <row r="6" spans="1:10" ht="31.9" customHeight="1" x14ac:dyDescent="0.25">
      <c r="A6" s="11">
        <v>45840</v>
      </c>
      <c r="B6" s="9" t="s">
        <v>19</v>
      </c>
      <c r="C6" s="9" t="s">
        <v>43</v>
      </c>
      <c r="D6" s="9" t="s">
        <v>20</v>
      </c>
      <c r="E6" s="9" t="s">
        <v>18</v>
      </c>
      <c r="F6" s="13">
        <v>0.41666666666666669</v>
      </c>
      <c r="G6" s="1" t="s">
        <v>15</v>
      </c>
      <c r="H6" s="5">
        <f>(20*J4)</f>
        <v>479.6</v>
      </c>
      <c r="I6" s="1"/>
    </row>
    <row r="7" spans="1:10" ht="27" customHeight="1" x14ac:dyDescent="0.25">
      <c r="A7" s="11">
        <v>45841</v>
      </c>
      <c r="B7" s="9" t="s">
        <v>11</v>
      </c>
      <c r="C7" s="9" t="s">
        <v>33</v>
      </c>
      <c r="D7" s="9" t="s">
        <v>12</v>
      </c>
      <c r="E7" s="9" t="s">
        <v>28</v>
      </c>
      <c r="F7" s="14">
        <v>0.5</v>
      </c>
      <c r="G7" s="1" t="s">
        <v>16</v>
      </c>
      <c r="H7" s="5">
        <f>(25*J4)</f>
        <v>599.5</v>
      </c>
      <c r="I7" s="1"/>
    </row>
    <row r="8" spans="1:10" ht="30" x14ac:dyDescent="0.25">
      <c r="A8" s="11">
        <v>45845</v>
      </c>
      <c r="B8" s="9" t="s">
        <v>25</v>
      </c>
      <c r="C8" s="9" t="s">
        <v>44</v>
      </c>
      <c r="D8" s="9" t="s">
        <v>26</v>
      </c>
      <c r="E8" s="9" t="s">
        <v>60</v>
      </c>
      <c r="F8" s="14">
        <v>0.375</v>
      </c>
      <c r="G8" s="1" t="s">
        <v>17</v>
      </c>
      <c r="H8" s="5">
        <f>(15*J4)</f>
        <v>359.7</v>
      </c>
      <c r="I8" s="1"/>
    </row>
    <row r="9" spans="1:10" ht="30" x14ac:dyDescent="0.25">
      <c r="A9" s="11">
        <v>45846</v>
      </c>
      <c r="B9" s="9" t="s">
        <v>23</v>
      </c>
      <c r="C9" s="9" t="s">
        <v>59</v>
      </c>
      <c r="D9" s="9" t="s">
        <v>24</v>
      </c>
      <c r="E9" s="9" t="s">
        <v>10</v>
      </c>
      <c r="F9" s="14">
        <v>0.41666666666666669</v>
      </c>
      <c r="G9" s="1" t="s">
        <v>15</v>
      </c>
      <c r="H9" s="5">
        <f>(20*J4)</f>
        <v>479.6</v>
      </c>
      <c r="I9" s="1"/>
    </row>
    <row r="10" spans="1:10" ht="30" x14ac:dyDescent="0.25">
      <c r="A10" s="11">
        <v>45847</v>
      </c>
      <c r="B10" s="9" t="s">
        <v>19</v>
      </c>
      <c r="C10" s="9" t="s">
        <v>43</v>
      </c>
      <c r="D10" s="9" t="s">
        <v>20</v>
      </c>
      <c r="E10" s="9" t="s">
        <v>18</v>
      </c>
      <c r="F10" s="14">
        <v>0.41666666666666669</v>
      </c>
      <c r="G10" s="1" t="s">
        <v>15</v>
      </c>
      <c r="H10" s="5">
        <f>(20*J4)</f>
        <v>479.6</v>
      </c>
      <c r="I10" s="1"/>
    </row>
    <row r="11" spans="1:10" ht="30.75" customHeight="1" x14ac:dyDescent="0.25">
      <c r="A11" s="11">
        <v>45848</v>
      </c>
      <c r="B11" s="9" t="s">
        <v>11</v>
      </c>
      <c r="C11" s="9" t="s">
        <v>29</v>
      </c>
      <c r="D11" s="9" t="s">
        <v>12</v>
      </c>
      <c r="E11" s="9" t="s">
        <v>21</v>
      </c>
      <c r="F11" s="14">
        <v>0.5</v>
      </c>
      <c r="G11" s="8" t="s">
        <v>27</v>
      </c>
      <c r="H11" s="5">
        <f>(50*J5)</f>
        <v>1297.5</v>
      </c>
      <c r="I11" s="1"/>
    </row>
    <row r="12" spans="1:10" ht="30.75" customHeight="1" x14ac:dyDescent="0.25">
      <c r="A12" s="11">
        <v>45848</v>
      </c>
      <c r="B12" s="9" t="s">
        <v>11</v>
      </c>
      <c r="C12" s="9" t="s">
        <v>33</v>
      </c>
      <c r="D12" s="9" t="s">
        <v>12</v>
      </c>
      <c r="E12" s="9" t="s">
        <v>28</v>
      </c>
      <c r="F12" s="14">
        <v>0.5</v>
      </c>
      <c r="G12" s="8" t="s">
        <v>17</v>
      </c>
      <c r="H12" s="5">
        <f>(15*J4)</f>
        <v>359.7</v>
      </c>
      <c r="I12" s="1"/>
    </row>
    <row r="13" spans="1:10" ht="30.75" customHeight="1" x14ac:dyDescent="0.25">
      <c r="A13" s="11">
        <v>45848</v>
      </c>
      <c r="B13" s="9" t="s">
        <v>11</v>
      </c>
      <c r="C13" s="9" t="s">
        <v>33</v>
      </c>
      <c r="D13" s="9" t="s">
        <v>12</v>
      </c>
      <c r="E13" s="9" t="s">
        <v>18</v>
      </c>
      <c r="F13" s="14">
        <v>0.5</v>
      </c>
      <c r="G13" s="8" t="s">
        <v>30</v>
      </c>
      <c r="H13" s="5">
        <f>(10*J4)</f>
        <v>239.8</v>
      </c>
      <c r="I13" s="1"/>
    </row>
    <row r="14" spans="1:10" ht="30.75" customHeight="1" x14ac:dyDescent="0.25">
      <c r="A14" s="11">
        <v>45852</v>
      </c>
      <c r="B14" s="9" t="s">
        <v>34</v>
      </c>
      <c r="C14" s="9" t="s">
        <v>45</v>
      </c>
      <c r="D14" s="9" t="s">
        <v>38</v>
      </c>
      <c r="E14" s="9" t="s">
        <v>18</v>
      </c>
      <c r="F14" s="14">
        <v>0.33333333333333331</v>
      </c>
      <c r="G14" s="8" t="s">
        <v>14</v>
      </c>
      <c r="H14" s="5">
        <f>(30*J4)</f>
        <v>719.4</v>
      </c>
      <c r="I14" s="1"/>
    </row>
    <row r="15" spans="1:10" ht="30.75" customHeight="1" x14ac:dyDescent="0.25">
      <c r="A15" s="11">
        <v>45853</v>
      </c>
      <c r="B15" s="9" t="s">
        <v>22</v>
      </c>
      <c r="C15" s="9" t="s">
        <v>46</v>
      </c>
      <c r="D15" s="9" t="s">
        <v>13</v>
      </c>
      <c r="E15" s="9" t="s">
        <v>61</v>
      </c>
      <c r="F15" s="14">
        <v>0.375</v>
      </c>
      <c r="G15" s="8" t="s">
        <v>17</v>
      </c>
      <c r="H15" s="5">
        <f>(15*J4)</f>
        <v>359.7</v>
      </c>
      <c r="I15" s="1"/>
    </row>
    <row r="16" spans="1:10" ht="30.75" customHeight="1" x14ac:dyDescent="0.25">
      <c r="A16" s="11">
        <v>45853</v>
      </c>
      <c r="B16" s="9" t="s">
        <v>31</v>
      </c>
      <c r="C16" s="9" t="s">
        <v>47</v>
      </c>
      <c r="D16" s="9" t="s">
        <v>32</v>
      </c>
      <c r="E16" s="9" t="s">
        <v>18</v>
      </c>
      <c r="F16" s="14">
        <v>0.5</v>
      </c>
      <c r="G16" s="8" t="s">
        <v>15</v>
      </c>
      <c r="H16" s="5">
        <f>(20*J5)</f>
        <v>519</v>
      </c>
      <c r="I16" s="1"/>
    </row>
    <row r="17" spans="1:9" ht="30.75" customHeight="1" x14ac:dyDescent="0.25">
      <c r="A17" s="11">
        <v>45854</v>
      </c>
      <c r="B17" s="9" t="s">
        <v>34</v>
      </c>
      <c r="C17" s="9" t="s">
        <v>45</v>
      </c>
      <c r="D17" s="9" t="s">
        <v>39</v>
      </c>
      <c r="E17" s="9" t="s">
        <v>18</v>
      </c>
      <c r="F17" s="9" t="s">
        <v>64</v>
      </c>
      <c r="G17" s="8" t="s">
        <v>65</v>
      </c>
      <c r="H17" s="5">
        <f>(35*J4)</f>
        <v>839.30000000000007</v>
      </c>
      <c r="I17" s="1"/>
    </row>
    <row r="18" spans="1:9" ht="30.75" customHeight="1" x14ac:dyDescent="0.25">
      <c r="A18" s="11">
        <v>45855</v>
      </c>
      <c r="B18" s="9" t="s">
        <v>35</v>
      </c>
      <c r="C18" s="9" t="s">
        <v>48</v>
      </c>
      <c r="D18" s="9" t="s">
        <v>40</v>
      </c>
      <c r="E18" s="9" t="s">
        <v>18</v>
      </c>
      <c r="F18" s="14">
        <v>0.33333333333333331</v>
      </c>
      <c r="G18" s="8" t="s">
        <v>15</v>
      </c>
      <c r="H18" s="5">
        <f>(20*J4)</f>
        <v>479.6</v>
      </c>
      <c r="I18" s="1"/>
    </row>
    <row r="19" spans="1:9" ht="30.75" customHeight="1" x14ac:dyDescent="0.25">
      <c r="A19" s="11">
        <v>45855</v>
      </c>
      <c r="B19" s="9" t="s">
        <v>35</v>
      </c>
      <c r="C19" s="9" t="s">
        <v>48</v>
      </c>
      <c r="D19" s="9" t="s">
        <v>40</v>
      </c>
      <c r="E19" s="9" t="s">
        <v>18</v>
      </c>
      <c r="F19" s="14">
        <v>0.33333333333333331</v>
      </c>
      <c r="G19" s="1" t="s">
        <v>15</v>
      </c>
      <c r="H19" s="5">
        <f>(20*J4)</f>
        <v>479.6</v>
      </c>
      <c r="I19" s="1"/>
    </row>
    <row r="20" spans="1:9" ht="30" x14ac:dyDescent="0.25">
      <c r="A20" s="11">
        <v>45856</v>
      </c>
      <c r="B20" s="9" t="s">
        <v>11</v>
      </c>
      <c r="C20" s="9" t="s">
        <v>49</v>
      </c>
      <c r="D20" s="9" t="s">
        <v>12</v>
      </c>
      <c r="E20" s="9" t="s">
        <v>28</v>
      </c>
      <c r="F20" s="14">
        <v>0.5</v>
      </c>
      <c r="G20" s="1" t="s">
        <v>17</v>
      </c>
      <c r="H20" s="5">
        <f>(15*J4)</f>
        <v>359.7</v>
      </c>
      <c r="I20" s="1"/>
    </row>
    <row r="21" spans="1:9" ht="30" x14ac:dyDescent="0.25">
      <c r="A21" s="11">
        <v>45856</v>
      </c>
      <c r="B21" s="9" t="s">
        <v>11</v>
      </c>
      <c r="C21" s="9" t="s">
        <v>33</v>
      </c>
      <c r="D21" s="9" t="s">
        <v>12</v>
      </c>
      <c r="E21" s="9" t="s">
        <v>18</v>
      </c>
      <c r="F21" s="14">
        <v>0.5</v>
      </c>
      <c r="G21" s="1" t="s">
        <v>30</v>
      </c>
      <c r="H21" s="5">
        <f>(10*J4)</f>
        <v>239.8</v>
      </c>
      <c r="I21" s="1"/>
    </row>
    <row r="22" spans="1:9" ht="30" x14ac:dyDescent="0.25">
      <c r="A22" s="11">
        <v>45859</v>
      </c>
      <c r="B22" s="9" t="s">
        <v>31</v>
      </c>
      <c r="C22" s="9" t="s">
        <v>50</v>
      </c>
      <c r="D22" s="9" t="s">
        <v>32</v>
      </c>
      <c r="E22" s="9" t="s">
        <v>18</v>
      </c>
      <c r="F22" s="14">
        <v>0.33333333333333331</v>
      </c>
      <c r="G22" s="1" t="s">
        <v>15</v>
      </c>
      <c r="H22" s="5">
        <f>(20*J4)</f>
        <v>479.6</v>
      </c>
      <c r="I22" s="1"/>
    </row>
    <row r="23" spans="1:9" ht="30" x14ac:dyDescent="0.25">
      <c r="A23" s="11">
        <v>45860</v>
      </c>
      <c r="B23" s="12" t="s">
        <v>34</v>
      </c>
      <c r="C23" s="12" t="s">
        <v>51</v>
      </c>
      <c r="D23" s="12" t="s">
        <v>38</v>
      </c>
      <c r="E23" s="12" t="s">
        <v>18</v>
      </c>
      <c r="F23" s="15">
        <v>0.375</v>
      </c>
      <c r="G23" s="1" t="s">
        <v>15</v>
      </c>
      <c r="H23" s="5">
        <f>(20*J4)</f>
        <v>479.6</v>
      </c>
      <c r="I23" s="1"/>
    </row>
    <row r="24" spans="1:9" ht="30" x14ac:dyDescent="0.25">
      <c r="A24" s="11">
        <v>45860</v>
      </c>
      <c r="B24" s="9" t="s">
        <v>11</v>
      </c>
      <c r="C24" s="12" t="s">
        <v>52</v>
      </c>
      <c r="D24" s="9" t="s">
        <v>12</v>
      </c>
      <c r="E24" s="12" t="s">
        <v>62</v>
      </c>
      <c r="F24" s="15">
        <v>0.54166666666666663</v>
      </c>
      <c r="G24" s="1" t="s">
        <v>30</v>
      </c>
      <c r="H24" s="5">
        <f>(10*J4)</f>
        <v>239.8</v>
      </c>
      <c r="I24" s="1"/>
    </row>
    <row r="25" spans="1:9" ht="30" x14ac:dyDescent="0.25">
      <c r="A25" s="11">
        <v>45861</v>
      </c>
      <c r="B25" s="9" t="s">
        <v>11</v>
      </c>
      <c r="C25" s="9" t="s">
        <v>53</v>
      </c>
      <c r="D25" s="9" t="s">
        <v>12</v>
      </c>
      <c r="E25" s="9" t="s">
        <v>18</v>
      </c>
      <c r="F25" s="14">
        <v>0.66666666666666663</v>
      </c>
      <c r="G25" s="1" t="s">
        <v>66</v>
      </c>
      <c r="H25" s="5">
        <f>(80*J5)</f>
        <v>2076</v>
      </c>
    </row>
    <row r="26" spans="1:9" ht="30" x14ac:dyDescent="0.25">
      <c r="A26" s="11">
        <v>45861</v>
      </c>
      <c r="B26" s="9" t="s">
        <v>11</v>
      </c>
      <c r="C26" s="9" t="s">
        <v>53</v>
      </c>
      <c r="D26" s="9" t="s">
        <v>12</v>
      </c>
      <c r="E26" s="9" t="s">
        <v>18</v>
      </c>
      <c r="F26" s="14">
        <v>0.66666666666666663</v>
      </c>
      <c r="G26" s="1" t="s">
        <v>67</v>
      </c>
      <c r="H26" s="5">
        <f>(40*J5)</f>
        <v>1038</v>
      </c>
    </row>
    <row r="27" spans="1:9" ht="26.25" customHeight="1" x14ac:dyDescent="0.25">
      <c r="A27" s="11">
        <v>45862</v>
      </c>
      <c r="B27" s="9" t="s">
        <v>36</v>
      </c>
      <c r="C27" s="9" t="s">
        <v>54</v>
      </c>
      <c r="D27" s="9" t="s">
        <v>41</v>
      </c>
      <c r="E27" s="9" t="s">
        <v>21</v>
      </c>
      <c r="F27" s="14">
        <v>0.58333333333333337</v>
      </c>
      <c r="G27" s="1" t="s">
        <v>17</v>
      </c>
      <c r="H27" s="5">
        <f>(15*J4)</f>
        <v>359.7</v>
      </c>
    </row>
    <row r="28" spans="1:9" ht="26.25" customHeight="1" x14ac:dyDescent="0.25">
      <c r="A28" s="11">
        <v>45866</v>
      </c>
      <c r="B28" s="9" t="s">
        <v>31</v>
      </c>
      <c r="C28" s="9" t="s">
        <v>55</v>
      </c>
      <c r="D28" s="9" t="s">
        <v>32</v>
      </c>
      <c r="E28" s="9" t="s">
        <v>60</v>
      </c>
      <c r="F28" s="14">
        <v>0.41666666666666669</v>
      </c>
      <c r="G28" s="1" t="s">
        <v>30</v>
      </c>
      <c r="H28" s="5">
        <f>(10*J4)</f>
        <v>239.8</v>
      </c>
    </row>
    <row r="29" spans="1:9" ht="30" x14ac:dyDescent="0.25">
      <c r="A29" s="11">
        <v>45867</v>
      </c>
      <c r="B29" s="9" t="s">
        <v>19</v>
      </c>
      <c r="C29" s="9" t="s">
        <v>56</v>
      </c>
      <c r="D29" s="9" t="s">
        <v>20</v>
      </c>
      <c r="E29" s="9" t="s">
        <v>10</v>
      </c>
      <c r="F29" s="14">
        <v>0.5</v>
      </c>
      <c r="G29" s="1" t="s">
        <v>15</v>
      </c>
      <c r="H29" s="5">
        <f>(20*J4)</f>
        <v>479.6</v>
      </c>
    </row>
    <row r="30" spans="1:9" ht="30" x14ac:dyDescent="0.25">
      <c r="A30" s="11">
        <v>45868</v>
      </c>
      <c r="B30" s="9" t="s">
        <v>37</v>
      </c>
      <c r="C30" s="9" t="s">
        <v>57</v>
      </c>
      <c r="D30" s="9" t="s">
        <v>42</v>
      </c>
      <c r="E30" s="9" t="s">
        <v>63</v>
      </c>
      <c r="F30" s="14">
        <v>0.4375</v>
      </c>
      <c r="G30" s="1" t="s">
        <v>30</v>
      </c>
      <c r="H30" s="5">
        <f>(20*J4)</f>
        <v>479.6</v>
      </c>
    </row>
    <row r="31" spans="1:9" ht="30" x14ac:dyDescent="0.25">
      <c r="A31" s="11">
        <v>45868</v>
      </c>
      <c r="B31" s="9" t="s">
        <v>25</v>
      </c>
      <c r="C31" s="9" t="s">
        <v>58</v>
      </c>
      <c r="D31" s="9" t="s">
        <v>26</v>
      </c>
      <c r="E31" s="9" t="s">
        <v>18</v>
      </c>
      <c r="F31" s="14">
        <v>0.33333333333333331</v>
      </c>
      <c r="G31" s="1" t="s">
        <v>15</v>
      </c>
      <c r="H31" s="5">
        <f>(20*J4)</f>
        <v>479.6</v>
      </c>
    </row>
    <row r="32" spans="1:9" x14ac:dyDescent="0.25">
      <c r="A32" s="11"/>
      <c r="B32" s="9"/>
      <c r="C32" s="9"/>
      <c r="D32" s="9"/>
      <c r="E32" s="9"/>
      <c r="F32" s="14"/>
      <c r="G32" s="1"/>
      <c r="H32" s="5"/>
    </row>
    <row r="33" spans="1:8" x14ac:dyDescent="0.25">
      <c r="A33" s="11"/>
      <c r="B33" s="3"/>
      <c r="C33" s="1"/>
      <c r="D33" s="1"/>
      <c r="E33" s="9"/>
      <c r="F33" s="7"/>
      <c r="G33" s="1"/>
      <c r="H33" s="5"/>
    </row>
    <row r="34" spans="1:8" x14ac:dyDescent="0.25">
      <c r="A34" s="11"/>
      <c r="B34" s="3"/>
      <c r="C34" s="1"/>
      <c r="D34" s="1"/>
      <c r="E34" s="9"/>
      <c r="F34" s="7"/>
      <c r="G34" s="1"/>
      <c r="H34" s="5"/>
    </row>
    <row r="35" spans="1:8" x14ac:dyDescent="0.25">
      <c r="A35" s="2"/>
      <c r="B35" s="3"/>
      <c r="C35" s="1"/>
      <c r="D35" s="1"/>
      <c r="E35" s="9"/>
      <c r="F35" s="7"/>
      <c r="G35" s="1"/>
      <c r="H35" s="5"/>
    </row>
    <row r="36" spans="1:8" x14ac:dyDescent="0.25">
      <c r="A36" s="2"/>
      <c r="B36" s="3"/>
      <c r="C36" s="1"/>
      <c r="D36" s="1"/>
      <c r="E36" s="9"/>
      <c r="F36" s="7"/>
      <c r="G36" s="1"/>
      <c r="H36" s="5"/>
    </row>
    <row r="37" spans="1:8" x14ac:dyDescent="0.25">
      <c r="A37" s="2"/>
      <c r="B37" s="3"/>
      <c r="C37" s="1"/>
      <c r="D37" s="1"/>
      <c r="E37" s="1"/>
      <c r="F37" s="7"/>
      <c r="G37" s="1"/>
      <c r="H37" s="5"/>
    </row>
    <row r="38" spans="1:8" x14ac:dyDescent="0.25">
      <c r="A38" s="1"/>
      <c r="B38" s="3"/>
      <c r="C38" s="1"/>
      <c r="D38" s="1"/>
      <c r="E38" s="1"/>
      <c r="F38" s="6"/>
      <c r="G38" s="1"/>
      <c r="H38" s="5"/>
    </row>
    <row r="39" spans="1:8" x14ac:dyDescent="0.25">
      <c r="A39" s="1"/>
      <c r="B39" s="1"/>
    </row>
    <row r="40" spans="1:8" x14ac:dyDescent="0.25">
      <c r="A40" s="1"/>
      <c r="B40" s="1"/>
    </row>
    <row r="41" spans="1:8" x14ac:dyDescent="0.25">
      <c r="B41" s="1"/>
    </row>
  </sheetData>
  <mergeCells count="1">
    <mergeCell ref="C3:F4"/>
  </mergeCells>
  <pageMargins left="0.7" right="0.7" top="0.75" bottom="0.75" header="0.3" footer="0.3"/>
  <pageSetup orientation="portrait" horizontalDpi="0" verticalDpi="0" r:id="rId1"/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Tesoreria03</dc:creator>
  <cp:lastModifiedBy>lenovo</cp:lastModifiedBy>
  <dcterms:created xsi:type="dcterms:W3CDTF">2019-05-17T14:33:23Z</dcterms:created>
  <dcterms:modified xsi:type="dcterms:W3CDTF">2025-08-13T18:38:36Z</dcterms:modified>
</cp:coreProperties>
</file>